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เชื่อมโยง" sheetId="1" r:id="rId1"/>
    <sheet name="คำอธิบาย" sheetId="2" r:id="rId2"/>
    <sheet name="ตัวอย่าง" sheetId="6" r:id="rId3"/>
    <sheet name="สรุปงบ" sheetId="4" r:id="rId4"/>
    <sheet name="แผน_งบยุทธศาสตร์61" sheetId="5" r:id="rId5"/>
  </sheets>
  <externalReferences>
    <externalReference r:id="rId6"/>
    <externalReference r:id="rId7"/>
  </externalReferences>
  <definedNames>
    <definedName name="BUid_a" localSheetId="2">#REF!</definedName>
    <definedName name="BUid_a" localSheetId="4">#REF!</definedName>
    <definedName name="BUid_a">#REF!</definedName>
    <definedName name="_xlnm.Print_Area" localSheetId="2">#REF!</definedName>
    <definedName name="_xlnm.Print_Area" localSheetId="4">แผน_งบยุทธศาสตร์61!$A$1:$O$103</definedName>
    <definedName name="_xlnm.Print_Area" localSheetId="3">สรุปงบ!$A$1:$D$661</definedName>
    <definedName name="_xlnm.Print_Area">#REF!</definedName>
    <definedName name="PRINT_AREA_MI" localSheetId="2">#REF!</definedName>
    <definedName name="PRINT_AREA_MI" localSheetId="4">#REF!</definedName>
    <definedName name="PRINT_AREA_MI">#REF!</definedName>
    <definedName name="_xlnm.Print_Titles" localSheetId="0">เชื่อมโยง!$3:$4</definedName>
    <definedName name="_xlnm.Print_Titles" localSheetId="2">ตัวอย่าง!$3:$4</definedName>
    <definedName name="_xlnm.Print_Titles" localSheetId="4">แผน_งบยุทธศาสตร์61!$J:$K,แผน_งบยุทธศาสตร์61!$7:$9</definedName>
    <definedName name="_xlnm.Print_Titles" localSheetId="3">สรุปงบ!$3:$3</definedName>
    <definedName name="ครุภัณฑ์เงินรายได้_final" localSheetId="2">#REF!</definedName>
    <definedName name="ครุภัณฑ์เงินรายได้_final" localSheetId="4">#REF!</definedName>
    <definedName name="ครุภัณฑ์เงินรายได้_final">#REF!</definedName>
    <definedName name="แผนงานจัดการศึกษาระดับอุดมศึกษา" localSheetId="2">[1]ศูนย์สัตวศาสตร์ฯ!#REF!</definedName>
    <definedName name="แผนงานจัดการศึกษาระดับอุดมศึกษา" localSheetId="4">[1]ศูนย์สัตวศาสตร์ฯ!#REF!</definedName>
    <definedName name="แผนงานจัดการศึกษาระดับอุดมศึกษา">[1]ศูนย์สัตวศาสตร์ฯ!#REF!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8" i="1" l="1"/>
  <c r="G613" i="6"/>
  <c r="B613" i="6"/>
  <c r="G612" i="6"/>
  <c r="B612" i="6"/>
  <c r="G611" i="6"/>
  <c r="B611" i="6"/>
  <c r="G610" i="6"/>
  <c r="B610" i="6"/>
  <c r="G607" i="6"/>
  <c r="B607" i="6"/>
  <c r="G606" i="6"/>
  <c r="B606" i="6"/>
  <c r="G605" i="6"/>
  <c r="B605" i="6"/>
  <c r="G602" i="6"/>
  <c r="B602" i="6"/>
  <c r="G599" i="6"/>
  <c r="B599" i="6"/>
  <c r="G597" i="6"/>
  <c r="B597" i="6"/>
  <c r="G596" i="6"/>
  <c r="B596" i="6"/>
  <c r="G595" i="6"/>
  <c r="B595" i="6"/>
  <c r="G594" i="6"/>
  <c r="B594" i="6"/>
  <c r="G593" i="6"/>
  <c r="B593" i="6"/>
  <c r="G592" i="6"/>
  <c r="B592" i="6"/>
  <c r="G589" i="6"/>
  <c r="B589" i="6"/>
  <c r="G588" i="6"/>
  <c r="B588" i="6"/>
  <c r="G587" i="6"/>
  <c r="B587" i="6"/>
  <c r="G586" i="6"/>
  <c r="B586" i="6"/>
  <c r="G585" i="6"/>
  <c r="B585" i="6"/>
  <c r="G584" i="6"/>
  <c r="B584" i="6"/>
  <c r="G583" i="6"/>
  <c r="B583" i="6"/>
  <c r="G582" i="6"/>
  <c r="B582" i="6"/>
  <c r="G581" i="6"/>
  <c r="B581" i="6"/>
  <c r="G580" i="6"/>
  <c r="B580" i="6"/>
  <c r="G579" i="6"/>
  <c r="B579" i="6"/>
  <c r="G578" i="6"/>
  <c r="B578" i="6"/>
  <c r="G577" i="6"/>
  <c r="B577" i="6"/>
  <c r="G575" i="6"/>
  <c r="B575" i="6"/>
  <c r="G574" i="6"/>
  <c r="B574" i="6"/>
  <c r="G570" i="6"/>
  <c r="B570" i="6"/>
  <c r="G569" i="6"/>
  <c r="B569" i="6"/>
  <c r="G567" i="6"/>
  <c r="B567" i="6"/>
  <c r="G566" i="6"/>
  <c r="B566" i="6"/>
  <c r="G565" i="6"/>
  <c r="B565" i="6"/>
  <c r="G564" i="6"/>
  <c r="B564" i="6"/>
  <c r="G563" i="6"/>
  <c r="B563" i="6"/>
  <c r="G562" i="6"/>
  <c r="B562" i="6"/>
  <c r="G561" i="6"/>
  <c r="B561" i="6"/>
  <c r="G560" i="6"/>
  <c r="B560" i="6"/>
  <c r="G559" i="6"/>
  <c r="B559" i="6"/>
  <c r="G558" i="6"/>
  <c r="B558" i="6"/>
  <c r="G557" i="6"/>
  <c r="B557" i="6"/>
  <c r="G556" i="6"/>
  <c r="B556" i="6"/>
  <c r="G555" i="6"/>
  <c r="B555" i="6"/>
  <c r="G553" i="6"/>
  <c r="B553" i="6"/>
  <c r="G552" i="6"/>
  <c r="B552" i="6"/>
  <c r="G551" i="6"/>
  <c r="B551" i="6"/>
  <c r="G550" i="6"/>
  <c r="B550" i="6"/>
  <c r="G549" i="6"/>
  <c r="B549" i="6"/>
  <c r="G546" i="6"/>
  <c r="B546" i="6"/>
  <c r="G545" i="6"/>
  <c r="B545" i="6"/>
  <c r="G544" i="6"/>
  <c r="B544" i="6"/>
  <c r="G543" i="6"/>
  <c r="B543" i="6"/>
  <c r="G540" i="6"/>
  <c r="B540" i="6"/>
  <c r="G539" i="6"/>
  <c r="B539" i="6"/>
  <c r="G538" i="6"/>
  <c r="B538" i="6"/>
  <c r="G537" i="6"/>
  <c r="B537" i="6"/>
  <c r="G536" i="6"/>
  <c r="B536" i="6"/>
  <c r="G533" i="6"/>
  <c r="B533" i="6"/>
  <c r="G532" i="6"/>
  <c r="B532" i="6"/>
  <c r="G531" i="6"/>
  <c r="B531" i="6"/>
  <c r="G530" i="6"/>
  <c r="B530" i="6"/>
  <c r="G528" i="6"/>
  <c r="B528" i="6"/>
  <c r="G527" i="6"/>
  <c r="B527" i="6"/>
  <c r="G526" i="6"/>
  <c r="B526" i="6"/>
  <c r="G525" i="6"/>
  <c r="B525" i="6"/>
  <c r="G524" i="6"/>
  <c r="B524" i="6"/>
  <c r="G523" i="6"/>
  <c r="B523" i="6"/>
  <c r="G522" i="6"/>
  <c r="B522" i="6"/>
  <c r="G521" i="6"/>
  <c r="B521" i="6"/>
  <c r="G520" i="6"/>
  <c r="B520" i="6"/>
  <c r="G518" i="6"/>
  <c r="B518" i="6"/>
  <c r="G516" i="6"/>
  <c r="B516" i="6"/>
  <c r="G515" i="6"/>
  <c r="B515" i="6"/>
  <c r="G514" i="6"/>
  <c r="B514" i="6"/>
  <c r="G513" i="6"/>
  <c r="B513" i="6"/>
  <c r="G512" i="6"/>
  <c r="B512" i="6"/>
  <c r="G511" i="6"/>
  <c r="B511" i="6"/>
  <c r="G510" i="6"/>
  <c r="B510" i="6"/>
  <c r="G509" i="6"/>
  <c r="B509" i="6"/>
  <c r="G508" i="6"/>
  <c r="B508" i="6"/>
  <c r="G506" i="6"/>
  <c r="B506" i="6"/>
  <c r="G505" i="6"/>
  <c r="B505" i="6"/>
  <c r="G504" i="6"/>
  <c r="B504" i="6"/>
  <c r="G503" i="6"/>
  <c r="B503" i="6"/>
  <c r="G502" i="6"/>
  <c r="B502" i="6"/>
  <c r="G501" i="6"/>
  <c r="B501" i="6"/>
  <c r="G500" i="6"/>
  <c r="B500" i="6"/>
  <c r="G499" i="6"/>
  <c r="B499" i="6"/>
  <c r="G498" i="6"/>
  <c r="B498" i="6"/>
  <c r="G497" i="6"/>
  <c r="B497" i="6"/>
  <c r="G496" i="6"/>
  <c r="B496" i="6"/>
  <c r="G495" i="6"/>
  <c r="B495" i="6"/>
  <c r="G494" i="6"/>
  <c r="B494" i="6"/>
  <c r="G493" i="6"/>
  <c r="B493" i="6"/>
  <c r="G492" i="6"/>
  <c r="B492" i="6"/>
  <c r="G491" i="6"/>
  <c r="B491" i="6"/>
  <c r="G490" i="6"/>
  <c r="B490" i="6"/>
  <c r="G489" i="6"/>
  <c r="B489" i="6"/>
  <c r="G488" i="6"/>
  <c r="B488" i="6"/>
  <c r="G487" i="6"/>
  <c r="B487" i="6"/>
  <c r="G486" i="6"/>
  <c r="B486" i="6"/>
  <c r="G485" i="6"/>
  <c r="B485" i="6"/>
  <c r="G483" i="6"/>
  <c r="B483" i="6"/>
  <c r="G482" i="6"/>
  <c r="B482" i="6"/>
  <c r="G481" i="6"/>
  <c r="B481" i="6"/>
  <c r="G480" i="6"/>
  <c r="B480" i="6"/>
  <c r="G478" i="6"/>
  <c r="B478" i="6"/>
  <c r="G477" i="6"/>
  <c r="B477" i="6"/>
  <c r="G476" i="6"/>
  <c r="B476" i="6"/>
  <c r="G475" i="6"/>
  <c r="B475" i="6"/>
  <c r="G474" i="6"/>
  <c r="B474" i="6"/>
  <c r="G473" i="6"/>
  <c r="B473" i="6"/>
  <c r="G472" i="6"/>
  <c r="B472" i="6"/>
  <c r="G471" i="6"/>
  <c r="B471" i="6"/>
  <c r="G470" i="6"/>
  <c r="B470" i="6"/>
  <c r="G469" i="6"/>
  <c r="B469" i="6"/>
  <c r="G468" i="6"/>
  <c r="B468" i="6"/>
  <c r="G467" i="6"/>
  <c r="B467" i="6"/>
  <c r="G466" i="6"/>
  <c r="B466" i="6"/>
  <c r="G465" i="6"/>
  <c r="B465" i="6"/>
  <c r="G464" i="6"/>
  <c r="B464" i="6"/>
  <c r="G463" i="6"/>
  <c r="B463" i="6"/>
  <c r="G462" i="6"/>
  <c r="B462" i="6"/>
  <c r="G461" i="6"/>
  <c r="B461" i="6"/>
  <c r="G460" i="6"/>
  <c r="B460" i="6"/>
  <c r="G459" i="6"/>
  <c r="B459" i="6"/>
  <c r="G458" i="6"/>
  <c r="B458" i="6"/>
  <c r="G457" i="6"/>
  <c r="B457" i="6"/>
  <c r="G456" i="6"/>
  <c r="B456" i="6"/>
  <c r="G455" i="6"/>
  <c r="B455" i="6"/>
  <c r="G451" i="6"/>
  <c r="B451" i="6"/>
  <c r="G450" i="6"/>
  <c r="B450" i="6"/>
  <c r="G449" i="6"/>
  <c r="B449" i="6"/>
  <c r="G448" i="6"/>
  <c r="B448" i="6"/>
  <c r="G447" i="6"/>
  <c r="B447" i="6"/>
  <c r="G446" i="6"/>
  <c r="B446" i="6"/>
  <c r="G445" i="6"/>
  <c r="B445" i="6"/>
  <c r="G444" i="6"/>
  <c r="B444" i="6"/>
  <c r="G443" i="6"/>
  <c r="B443" i="6"/>
  <c r="G442" i="6"/>
  <c r="B442" i="6"/>
  <c r="G441" i="6"/>
  <c r="B441" i="6"/>
  <c r="G440" i="6"/>
  <c r="B440" i="6"/>
  <c r="G439" i="6"/>
  <c r="B439" i="6"/>
  <c r="G438" i="6"/>
  <c r="B438" i="6"/>
  <c r="G437" i="6"/>
  <c r="B437" i="6"/>
  <c r="G436" i="6"/>
  <c r="B436" i="6"/>
  <c r="G435" i="6"/>
  <c r="B435" i="6"/>
  <c r="G434" i="6"/>
  <c r="B434" i="6"/>
  <c r="G433" i="6"/>
  <c r="B433" i="6"/>
  <c r="G431" i="6"/>
  <c r="B431" i="6"/>
  <c r="G430" i="6"/>
  <c r="B430" i="6"/>
  <c r="G429" i="6"/>
  <c r="B429" i="6"/>
  <c r="G428" i="6"/>
  <c r="B428" i="6"/>
  <c r="G427" i="6"/>
  <c r="B427" i="6"/>
  <c r="G426" i="6"/>
  <c r="B426" i="6"/>
  <c r="G425" i="6"/>
  <c r="B425" i="6"/>
  <c r="G424" i="6"/>
  <c r="B424" i="6"/>
  <c r="G423" i="6"/>
  <c r="B423" i="6"/>
  <c r="G422" i="6"/>
  <c r="B422" i="6"/>
  <c r="G421" i="6"/>
  <c r="B421" i="6"/>
  <c r="G419" i="6"/>
  <c r="B419" i="6"/>
  <c r="G418" i="6"/>
  <c r="B418" i="6"/>
  <c r="G417" i="6"/>
  <c r="B417" i="6"/>
  <c r="G416" i="6"/>
  <c r="B416" i="6"/>
  <c r="G415" i="6"/>
  <c r="B415" i="6"/>
  <c r="G414" i="6"/>
  <c r="B414" i="6"/>
  <c r="G413" i="6"/>
  <c r="B413" i="6"/>
  <c r="G412" i="6"/>
  <c r="B412" i="6"/>
  <c r="G411" i="6"/>
  <c r="B411" i="6"/>
  <c r="G410" i="6"/>
  <c r="B410" i="6"/>
  <c r="G409" i="6"/>
  <c r="B409" i="6"/>
  <c r="G408" i="6"/>
  <c r="B408" i="6"/>
  <c r="G407" i="6"/>
  <c r="B407" i="6"/>
  <c r="G406" i="6"/>
  <c r="B406" i="6"/>
  <c r="G405" i="6"/>
  <c r="B405" i="6"/>
  <c r="G404" i="6"/>
  <c r="B404" i="6"/>
  <c r="G403" i="6"/>
  <c r="B403" i="6"/>
  <c r="G402" i="6"/>
  <c r="B402" i="6"/>
  <c r="G401" i="6"/>
  <c r="B401" i="6"/>
  <c r="G400" i="6"/>
  <c r="B400" i="6"/>
  <c r="G399" i="6"/>
  <c r="B399" i="6"/>
  <c r="G398" i="6"/>
  <c r="B398" i="6"/>
  <c r="G397" i="6"/>
  <c r="B397" i="6"/>
  <c r="G394" i="6"/>
  <c r="B394" i="6"/>
  <c r="G393" i="6"/>
  <c r="B393" i="6"/>
  <c r="G392" i="6"/>
  <c r="B392" i="6"/>
  <c r="G391" i="6"/>
  <c r="B391" i="6"/>
  <c r="G388" i="6"/>
  <c r="B388" i="6"/>
  <c r="G387" i="6"/>
  <c r="B387" i="6"/>
  <c r="G386" i="6"/>
  <c r="B386" i="6"/>
  <c r="G385" i="6"/>
  <c r="B385" i="6"/>
  <c r="G384" i="6"/>
  <c r="B384" i="6"/>
  <c r="G383" i="6"/>
  <c r="B383" i="6"/>
  <c r="G382" i="6"/>
  <c r="B382" i="6"/>
  <c r="G381" i="6"/>
  <c r="B381" i="6"/>
  <c r="G380" i="6"/>
  <c r="B380" i="6"/>
  <c r="G379" i="6"/>
  <c r="B379" i="6"/>
  <c r="G378" i="6"/>
  <c r="B378" i="6"/>
  <c r="G374" i="6"/>
  <c r="B374" i="6"/>
  <c r="G372" i="6"/>
  <c r="B372" i="6"/>
  <c r="G371" i="6"/>
  <c r="B371" i="6"/>
  <c r="G368" i="6"/>
  <c r="B368" i="6"/>
  <c r="G367" i="6"/>
  <c r="B367" i="6"/>
  <c r="G366" i="6"/>
  <c r="B366" i="6"/>
  <c r="G365" i="6"/>
  <c r="B365" i="6"/>
  <c r="G364" i="6"/>
  <c r="B364" i="6"/>
  <c r="G363" i="6"/>
  <c r="B363" i="6"/>
  <c r="G362" i="6"/>
  <c r="B362" i="6"/>
  <c r="G361" i="6"/>
  <c r="B361" i="6"/>
  <c r="G360" i="6"/>
  <c r="B360" i="6"/>
  <c r="G359" i="6"/>
  <c r="B359" i="6"/>
  <c r="G358" i="6"/>
  <c r="B358" i="6"/>
  <c r="G357" i="6"/>
  <c r="B357" i="6"/>
  <c r="G356" i="6"/>
  <c r="B356" i="6"/>
  <c r="G355" i="6"/>
  <c r="B355" i="6"/>
  <c r="G354" i="6"/>
  <c r="B354" i="6"/>
  <c r="G353" i="6"/>
  <c r="B353" i="6"/>
  <c r="G352" i="6"/>
  <c r="B352" i="6"/>
  <c r="G351" i="6"/>
  <c r="B351" i="6"/>
  <c r="G350" i="6"/>
  <c r="B350" i="6"/>
  <c r="G348" i="6"/>
  <c r="B348" i="6"/>
  <c r="G347" i="6"/>
  <c r="B347" i="6"/>
  <c r="G346" i="6"/>
  <c r="B346" i="6"/>
  <c r="G343" i="6"/>
  <c r="B343" i="6"/>
  <c r="G339" i="6"/>
  <c r="B339" i="6"/>
  <c r="G338" i="6"/>
  <c r="B338" i="6"/>
  <c r="G337" i="6"/>
  <c r="B337" i="6"/>
  <c r="G336" i="6"/>
  <c r="B336" i="6"/>
  <c r="G335" i="6"/>
  <c r="B335" i="6"/>
  <c r="G334" i="6"/>
  <c r="B334" i="6"/>
  <c r="G333" i="6"/>
  <c r="B333" i="6"/>
  <c r="G332" i="6"/>
  <c r="B332" i="6"/>
  <c r="G331" i="6"/>
  <c r="B331" i="6"/>
  <c r="G330" i="6"/>
  <c r="B330" i="6"/>
  <c r="G329" i="6"/>
  <c r="B329" i="6"/>
  <c r="G328" i="6"/>
  <c r="B328" i="6"/>
  <c r="G327" i="6"/>
  <c r="B327" i="6"/>
  <c r="G326" i="6"/>
  <c r="B326" i="6"/>
  <c r="G325" i="6"/>
  <c r="B325" i="6"/>
  <c r="G324" i="6"/>
  <c r="B324" i="6"/>
  <c r="G323" i="6"/>
  <c r="B323" i="6"/>
  <c r="G322" i="6"/>
  <c r="B322" i="6"/>
  <c r="G321" i="6"/>
  <c r="B321" i="6"/>
  <c r="G320" i="6"/>
  <c r="B320" i="6"/>
  <c r="G318" i="6"/>
  <c r="B318" i="6"/>
  <c r="G317" i="6"/>
  <c r="B317" i="6"/>
  <c r="G316" i="6"/>
  <c r="B316" i="6"/>
  <c r="G315" i="6"/>
  <c r="B315" i="6"/>
  <c r="G314" i="6"/>
  <c r="B314" i="6"/>
  <c r="G313" i="6"/>
  <c r="B313" i="6"/>
  <c r="G312" i="6"/>
  <c r="B312" i="6"/>
  <c r="G311" i="6"/>
  <c r="B311" i="6"/>
  <c r="G310" i="6"/>
  <c r="B310" i="6"/>
  <c r="G309" i="6"/>
  <c r="B309" i="6"/>
  <c r="G308" i="6"/>
  <c r="B308" i="6"/>
  <c r="G307" i="6"/>
  <c r="B307" i="6"/>
  <c r="G306" i="6"/>
  <c r="B306" i="6"/>
  <c r="G305" i="6"/>
  <c r="B305" i="6"/>
  <c r="G304" i="6"/>
  <c r="B304" i="6"/>
  <c r="G303" i="6"/>
  <c r="B303" i="6"/>
  <c r="G302" i="6"/>
  <c r="B302" i="6"/>
  <c r="G301" i="6"/>
  <c r="B301" i="6"/>
  <c r="G299" i="6"/>
  <c r="B299" i="6"/>
  <c r="G298" i="6"/>
  <c r="B298" i="6"/>
  <c r="G297" i="6"/>
  <c r="B297" i="6"/>
  <c r="G296" i="6"/>
  <c r="B296" i="6"/>
  <c r="G295" i="6"/>
  <c r="B295" i="6"/>
  <c r="G294" i="6"/>
  <c r="B294" i="6"/>
  <c r="G293" i="6"/>
  <c r="B293" i="6"/>
  <c r="G292" i="6"/>
  <c r="B292" i="6"/>
  <c r="G291" i="6"/>
  <c r="B291" i="6"/>
  <c r="G289" i="6"/>
  <c r="B289" i="6"/>
  <c r="G288" i="6"/>
  <c r="B288" i="6"/>
  <c r="G287" i="6"/>
  <c r="B287" i="6"/>
  <c r="G286" i="6"/>
  <c r="B286" i="6"/>
  <c r="G285" i="6"/>
  <c r="B285" i="6"/>
  <c r="G284" i="6"/>
  <c r="B284" i="6"/>
  <c r="G283" i="6"/>
  <c r="B283" i="6"/>
  <c r="G282" i="6"/>
  <c r="B282" i="6"/>
  <c r="G281" i="6"/>
  <c r="B281" i="6"/>
  <c r="G280" i="6"/>
  <c r="B280" i="6"/>
  <c r="G279" i="6"/>
  <c r="B279" i="6"/>
  <c r="G278" i="6"/>
  <c r="B278" i="6"/>
  <c r="G277" i="6"/>
  <c r="B277" i="6"/>
  <c r="G276" i="6"/>
  <c r="B276" i="6"/>
  <c r="G275" i="6"/>
  <c r="B275" i="6"/>
  <c r="G273" i="6"/>
  <c r="B273" i="6"/>
  <c r="G272" i="6"/>
  <c r="B272" i="6"/>
  <c r="G271" i="6"/>
  <c r="B271" i="6"/>
  <c r="G270" i="6"/>
  <c r="B270" i="6"/>
  <c r="G269" i="6"/>
  <c r="B269" i="6"/>
  <c r="G268" i="6"/>
  <c r="B268" i="6"/>
  <c r="G267" i="6"/>
  <c r="B267" i="6"/>
  <c r="G266" i="6"/>
  <c r="B266" i="6"/>
  <c r="G265" i="6"/>
  <c r="B265" i="6"/>
  <c r="G264" i="6"/>
  <c r="B264" i="6"/>
  <c r="G263" i="6"/>
  <c r="B263" i="6"/>
  <c r="G262" i="6"/>
  <c r="B262" i="6"/>
  <c r="G261" i="6"/>
  <c r="B261" i="6"/>
  <c r="G260" i="6"/>
  <c r="B260" i="6"/>
  <c r="G259" i="6"/>
  <c r="B259" i="6"/>
  <c r="G258" i="6"/>
  <c r="B258" i="6"/>
  <c r="G257" i="6"/>
  <c r="B257" i="6"/>
  <c r="G256" i="6"/>
  <c r="B256" i="6"/>
  <c r="G255" i="6"/>
  <c r="B255" i="6"/>
  <c r="G254" i="6"/>
  <c r="B254" i="6"/>
  <c r="G253" i="6"/>
  <c r="B253" i="6"/>
  <c r="G252" i="6"/>
  <c r="B252" i="6"/>
  <c r="G251" i="6"/>
  <c r="B251" i="6"/>
  <c r="G250" i="6"/>
  <c r="B250" i="6"/>
  <c r="G249" i="6"/>
  <c r="B249" i="6"/>
  <c r="G248" i="6"/>
  <c r="B248" i="6"/>
  <c r="G247" i="6"/>
  <c r="B247" i="6"/>
  <c r="G246" i="6"/>
  <c r="B246" i="6"/>
  <c r="G245" i="6"/>
  <c r="B245" i="6"/>
  <c r="G244" i="6"/>
  <c r="B244" i="6"/>
  <c r="G243" i="6"/>
  <c r="B243" i="6"/>
  <c r="G242" i="6"/>
  <c r="B242" i="6"/>
  <c r="G241" i="6"/>
  <c r="B241" i="6"/>
  <c r="G240" i="6"/>
  <c r="B240" i="6"/>
  <c r="G239" i="6"/>
  <c r="B239" i="6"/>
  <c r="G238" i="6"/>
  <c r="B238" i="6"/>
  <c r="G237" i="6"/>
  <c r="B237" i="6"/>
  <c r="G236" i="6"/>
  <c r="B236" i="6"/>
  <c r="G235" i="6"/>
  <c r="B235" i="6"/>
  <c r="G234" i="6"/>
  <c r="B234" i="6"/>
  <c r="G233" i="6"/>
  <c r="B233" i="6"/>
  <c r="G232" i="6"/>
  <c r="B232" i="6"/>
  <c r="G231" i="6"/>
  <c r="B231" i="6"/>
  <c r="G230" i="6"/>
  <c r="B230" i="6"/>
  <c r="G229" i="6"/>
  <c r="B229" i="6"/>
  <c r="G228" i="6"/>
  <c r="B228" i="6"/>
  <c r="G225" i="6"/>
  <c r="B225" i="6"/>
  <c r="G224" i="6"/>
  <c r="B224" i="6"/>
  <c r="G223" i="6"/>
  <c r="B223" i="6"/>
  <c r="G222" i="6"/>
  <c r="B222" i="6"/>
  <c r="G221" i="6"/>
  <c r="B221" i="6"/>
  <c r="G220" i="6"/>
  <c r="B220" i="6"/>
  <c r="G219" i="6"/>
  <c r="B219" i="6"/>
  <c r="G218" i="6"/>
  <c r="B218" i="6"/>
  <c r="G217" i="6"/>
  <c r="B217" i="6"/>
  <c r="G216" i="6"/>
  <c r="B216" i="6"/>
  <c r="G215" i="6"/>
  <c r="B215" i="6"/>
  <c r="G214" i="6"/>
  <c r="B214" i="6"/>
  <c r="G213" i="6"/>
  <c r="B213" i="6"/>
  <c r="G212" i="6"/>
  <c r="B212" i="6"/>
  <c r="G211" i="6"/>
  <c r="B211" i="6"/>
  <c r="G210" i="6"/>
  <c r="B210" i="6"/>
  <c r="G209" i="6"/>
  <c r="B209" i="6"/>
  <c r="G208" i="6"/>
  <c r="B208" i="6"/>
  <c r="G207" i="6"/>
  <c r="B207" i="6"/>
  <c r="G206" i="6"/>
  <c r="B206" i="6"/>
  <c r="G205" i="6"/>
  <c r="B205" i="6"/>
  <c r="G204" i="6"/>
  <c r="B204" i="6"/>
  <c r="G203" i="6"/>
  <c r="B203" i="6"/>
  <c r="G200" i="6"/>
  <c r="B200" i="6"/>
  <c r="G199" i="6"/>
  <c r="B199" i="6"/>
  <c r="G198" i="6"/>
  <c r="B198" i="6"/>
  <c r="G197" i="6"/>
  <c r="B197" i="6"/>
  <c r="G196" i="6"/>
  <c r="B196" i="6"/>
  <c r="G195" i="6"/>
  <c r="B195" i="6"/>
  <c r="G194" i="6"/>
  <c r="B194" i="6"/>
  <c r="G193" i="6"/>
  <c r="B193" i="6"/>
  <c r="G192" i="6"/>
  <c r="B192" i="6"/>
  <c r="G191" i="6"/>
  <c r="B191" i="6"/>
  <c r="G190" i="6"/>
  <c r="B190" i="6"/>
  <c r="G189" i="6"/>
  <c r="B189" i="6"/>
  <c r="G188" i="6"/>
  <c r="B188" i="6"/>
  <c r="G187" i="6"/>
  <c r="B187" i="6"/>
  <c r="G186" i="6"/>
  <c r="B186" i="6"/>
  <c r="G185" i="6"/>
  <c r="B185" i="6"/>
  <c r="G184" i="6"/>
  <c r="B184" i="6"/>
  <c r="G183" i="6"/>
  <c r="B183" i="6"/>
  <c r="G182" i="6"/>
  <c r="B182" i="6"/>
  <c r="G181" i="6"/>
  <c r="B181" i="6"/>
  <c r="G180" i="6"/>
  <c r="B180" i="6"/>
  <c r="G179" i="6"/>
  <c r="B179" i="6"/>
  <c r="G178" i="6"/>
  <c r="B178" i="6"/>
  <c r="G177" i="6"/>
  <c r="B177" i="6"/>
  <c r="G176" i="6"/>
  <c r="B176" i="6"/>
  <c r="G175" i="6"/>
  <c r="B175" i="6"/>
  <c r="G174" i="6"/>
  <c r="B174" i="6"/>
  <c r="G173" i="6"/>
  <c r="B173" i="6"/>
  <c r="G172" i="6"/>
  <c r="B172" i="6"/>
  <c r="G170" i="6"/>
  <c r="B170" i="6"/>
  <c r="G169" i="6"/>
  <c r="B169" i="6"/>
  <c r="G168" i="6"/>
  <c r="B168" i="6"/>
  <c r="G167" i="6"/>
  <c r="B167" i="6"/>
  <c r="B166" i="6"/>
  <c r="B165" i="6"/>
  <c r="B164" i="6"/>
  <c r="G163" i="6"/>
  <c r="B163" i="6"/>
  <c r="G162" i="6"/>
  <c r="B162" i="6"/>
  <c r="G161" i="6"/>
  <c r="B161" i="6"/>
  <c r="G160" i="6"/>
  <c r="B160" i="6"/>
  <c r="G159" i="6"/>
  <c r="B159" i="6"/>
  <c r="G158" i="6"/>
  <c r="B158" i="6"/>
  <c r="G157" i="6"/>
  <c r="B157" i="6"/>
  <c r="G156" i="6"/>
  <c r="B156" i="6"/>
  <c r="G155" i="6"/>
  <c r="B155" i="6"/>
  <c r="G154" i="6"/>
  <c r="B154" i="6"/>
  <c r="G153" i="6"/>
  <c r="B153" i="6"/>
  <c r="G152" i="6"/>
  <c r="B152" i="6"/>
  <c r="G151" i="6"/>
  <c r="B151" i="6"/>
  <c r="G150" i="6"/>
  <c r="B150" i="6"/>
  <c r="G149" i="6"/>
  <c r="B149" i="6"/>
  <c r="G148" i="6"/>
  <c r="B148" i="6"/>
  <c r="G147" i="6"/>
  <c r="B147" i="6"/>
  <c r="G146" i="6"/>
  <c r="B146" i="6"/>
  <c r="G145" i="6"/>
  <c r="B145" i="6"/>
  <c r="G144" i="6"/>
  <c r="B144" i="6"/>
  <c r="G143" i="6"/>
  <c r="B143" i="6"/>
  <c r="G142" i="6"/>
  <c r="B142" i="6"/>
  <c r="G141" i="6"/>
  <c r="B141" i="6"/>
  <c r="G140" i="6"/>
  <c r="B140" i="6"/>
  <c r="G139" i="6"/>
  <c r="B139" i="6"/>
  <c r="G138" i="6"/>
  <c r="B138" i="6"/>
  <c r="G137" i="6"/>
  <c r="B137" i="6"/>
  <c r="G136" i="6"/>
  <c r="B136" i="6"/>
  <c r="G135" i="6"/>
  <c r="B135" i="6"/>
  <c r="G134" i="6"/>
  <c r="B134" i="6"/>
  <c r="G133" i="6"/>
  <c r="B133" i="6"/>
  <c r="G132" i="6"/>
  <c r="B132" i="6"/>
  <c r="G131" i="6"/>
  <c r="B131" i="6"/>
  <c r="G130" i="6"/>
  <c r="B130" i="6"/>
  <c r="G129" i="6"/>
  <c r="B129" i="6"/>
  <c r="G128" i="6"/>
  <c r="B128" i="6"/>
  <c r="G127" i="6"/>
  <c r="B127" i="6"/>
  <c r="G126" i="6"/>
  <c r="B126" i="6"/>
  <c r="G125" i="6"/>
  <c r="B125" i="6"/>
  <c r="G124" i="6"/>
  <c r="B124" i="6"/>
  <c r="G123" i="6"/>
  <c r="B123" i="6"/>
  <c r="G122" i="6"/>
  <c r="B122" i="6"/>
  <c r="G121" i="6"/>
  <c r="B121" i="6"/>
  <c r="G120" i="6"/>
  <c r="B120" i="6"/>
  <c r="G119" i="6"/>
  <c r="B119" i="6"/>
  <c r="G118" i="6"/>
  <c r="B118" i="6"/>
  <c r="G117" i="6"/>
  <c r="B117" i="6"/>
  <c r="G116" i="6"/>
  <c r="B116" i="6"/>
  <c r="G115" i="6"/>
  <c r="B115" i="6"/>
  <c r="G114" i="6"/>
  <c r="B114" i="6"/>
  <c r="G113" i="6"/>
  <c r="B113" i="6"/>
  <c r="G112" i="6"/>
  <c r="B112" i="6"/>
  <c r="G111" i="6"/>
  <c r="B111" i="6"/>
  <c r="G110" i="6"/>
  <c r="B110" i="6"/>
  <c r="G109" i="6"/>
  <c r="B109" i="6"/>
  <c r="G108" i="6"/>
  <c r="B108" i="6"/>
  <c r="G107" i="6"/>
  <c r="B107" i="6"/>
  <c r="G106" i="6"/>
  <c r="B106" i="6"/>
  <c r="G105" i="6"/>
  <c r="B105" i="6"/>
  <c r="G104" i="6"/>
  <c r="B104" i="6"/>
  <c r="G103" i="6"/>
  <c r="B103" i="6"/>
  <c r="G102" i="6"/>
  <c r="B102" i="6"/>
  <c r="G101" i="6"/>
  <c r="B101" i="6"/>
  <c r="G100" i="6"/>
  <c r="B100" i="6"/>
  <c r="G99" i="6"/>
  <c r="B99" i="6"/>
  <c r="G98" i="6"/>
  <c r="B98" i="6"/>
  <c r="G96" i="6"/>
  <c r="B96" i="6"/>
  <c r="G95" i="6"/>
  <c r="B95" i="6"/>
  <c r="G94" i="6"/>
  <c r="B94" i="6"/>
  <c r="G93" i="6"/>
  <c r="B93" i="6"/>
  <c r="G92" i="6"/>
  <c r="B92" i="6"/>
  <c r="G89" i="6"/>
  <c r="B89" i="6"/>
  <c r="G88" i="6"/>
  <c r="B88" i="6"/>
  <c r="G87" i="6"/>
  <c r="B87" i="6"/>
  <c r="G86" i="6"/>
  <c r="B86" i="6"/>
  <c r="G85" i="6"/>
  <c r="B85" i="6"/>
  <c r="G84" i="6"/>
  <c r="B84" i="6"/>
  <c r="G83" i="6"/>
  <c r="B83" i="6"/>
  <c r="G82" i="6"/>
  <c r="B82" i="6"/>
  <c r="G81" i="6"/>
  <c r="B81" i="6"/>
  <c r="G80" i="6"/>
  <c r="B80" i="6"/>
  <c r="G79" i="6"/>
  <c r="B79" i="6"/>
  <c r="G78" i="6"/>
  <c r="B78" i="6"/>
  <c r="G77" i="6"/>
  <c r="B77" i="6"/>
  <c r="G76" i="6"/>
  <c r="B76" i="6"/>
  <c r="G75" i="6"/>
  <c r="B75" i="6"/>
  <c r="G74" i="6"/>
  <c r="B74" i="6"/>
  <c r="G73" i="6"/>
  <c r="B73" i="6"/>
  <c r="G72" i="6"/>
  <c r="B72" i="6"/>
  <c r="G71" i="6"/>
  <c r="B71" i="6"/>
  <c r="G70" i="6"/>
  <c r="B70" i="6"/>
  <c r="G69" i="6"/>
  <c r="B69" i="6"/>
  <c r="G65" i="6"/>
  <c r="B65" i="6"/>
  <c r="G63" i="6"/>
  <c r="B63" i="6"/>
  <c r="G62" i="6"/>
  <c r="B62" i="6"/>
  <c r="G61" i="6"/>
  <c r="B61" i="6"/>
  <c r="G60" i="6"/>
  <c r="B60" i="6"/>
  <c r="G59" i="6"/>
  <c r="B59" i="6"/>
  <c r="G58" i="6"/>
  <c r="B58" i="6"/>
  <c r="G57" i="6"/>
  <c r="B57" i="6"/>
  <c r="G56" i="6"/>
  <c r="B56" i="6"/>
  <c r="G53" i="6"/>
  <c r="B53" i="6"/>
  <c r="G51" i="6"/>
  <c r="B51" i="6"/>
  <c r="G50" i="6"/>
  <c r="B50" i="6"/>
  <c r="G49" i="6"/>
  <c r="B49" i="6"/>
  <c r="G48" i="6"/>
  <c r="B48" i="6"/>
  <c r="G47" i="6"/>
  <c r="B47" i="6"/>
  <c r="G46" i="6"/>
  <c r="B46" i="6"/>
  <c r="G45" i="6"/>
  <c r="B45" i="6"/>
  <c r="G44" i="6"/>
  <c r="B44" i="6"/>
  <c r="G43" i="6"/>
  <c r="B43" i="6"/>
  <c r="G42" i="6"/>
  <c r="B42" i="6"/>
  <c r="G41" i="6"/>
  <c r="B41" i="6"/>
  <c r="G38" i="6"/>
  <c r="B38" i="6"/>
  <c r="G37" i="6"/>
  <c r="B37" i="6"/>
  <c r="G36" i="6"/>
  <c r="B36" i="6"/>
  <c r="G35" i="6"/>
  <c r="B35" i="6"/>
  <c r="G34" i="6"/>
  <c r="B34" i="6"/>
  <c r="G33" i="6"/>
  <c r="B33" i="6"/>
  <c r="G31" i="6"/>
  <c r="B31" i="6"/>
  <c r="G30" i="6"/>
  <c r="B30" i="6"/>
  <c r="G29" i="6"/>
  <c r="B29" i="6"/>
  <c r="G28" i="6"/>
  <c r="B28" i="6"/>
  <c r="G27" i="6"/>
  <c r="B27" i="6"/>
  <c r="G26" i="6"/>
  <c r="B26" i="6"/>
  <c r="G25" i="6"/>
  <c r="B25" i="6"/>
  <c r="G24" i="6"/>
  <c r="B24" i="6"/>
  <c r="G23" i="6"/>
  <c r="B23" i="6"/>
  <c r="G22" i="6"/>
  <c r="B22" i="6"/>
  <c r="G21" i="6"/>
  <c r="B21" i="6"/>
  <c r="G20" i="6"/>
  <c r="B20" i="6"/>
  <c r="G19" i="6"/>
  <c r="B19" i="6"/>
  <c r="G18" i="6"/>
  <c r="B18" i="6"/>
  <c r="G17" i="6"/>
  <c r="B17" i="6"/>
  <c r="G16" i="6"/>
  <c r="B16" i="6"/>
  <c r="G15" i="6"/>
  <c r="B15" i="6"/>
  <c r="G14" i="6"/>
  <c r="B14" i="6"/>
  <c r="G13" i="6"/>
  <c r="B13" i="6"/>
  <c r="G12" i="6"/>
  <c r="B12" i="6"/>
  <c r="G11" i="6"/>
  <c r="B11" i="6"/>
  <c r="G10" i="6"/>
  <c r="B10" i="6"/>
  <c r="G9" i="6"/>
  <c r="B9" i="6"/>
  <c r="B19" i="1"/>
  <c r="G611" i="1"/>
  <c r="G612" i="1"/>
  <c r="G613" i="1"/>
  <c r="G610" i="1"/>
  <c r="B611" i="1"/>
  <c r="B612" i="1"/>
  <c r="B613" i="1"/>
  <c r="B610" i="1"/>
  <c r="G606" i="1"/>
  <c r="G607" i="1"/>
  <c r="G605" i="1"/>
  <c r="B606" i="1"/>
  <c r="B607" i="1"/>
  <c r="B605" i="1"/>
  <c r="G602" i="1"/>
  <c r="B602" i="1"/>
  <c r="G599" i="1"/>
  <c r="G596" i="1"/>
  <c r="G597" i="1"/>
  <c r="B596" i="1"/>
  <c r="B597" i="1"/>
  <c r="C655" i="4" l="1"/>
  <c r="C647" i="4"/>
  <c r="C650" i="4"/>
  <c r="C644" i="4"/>
  <c r="C636" i="4"/>
  <c r="G589" i="1"/>
  <c r="B589" i="1"/>
  <c r="B599" i="1"/>
  <c r="G593" i="1" l="1"/>
  <c r="G594" i="1"/>
  <c r="G595" i="1"/>
  <c r="G592" i="1"/>
  <c r="B593" i="1"/>
  <c r="B594" i="1"/>
  <c r="B595" i="1"/>
  <c r="B592" i="1"/>
  <c r="G578" i="1" l="1"/>
  <c r="G579" i="1"/>
  <c r="G580" i="1"/>
  <c r="G581" i="1"/>
  <c r="G582" i="1"/>
  <c r="G583" i="1"/>
  <c r="G584" i="1"/>
  <c r="G585" i="1"/>
  <c r="G586" i="1"/>
  <c r="G587" i="1"/>
  <c r="G588" i="1"/>
  <c r="G577" i="1"/>
  <c r="B578" i="1"/>
  <c r="B579" i="1"/>
  <c r="B580" i="1"/>
  <c r="B581" i="1"/>
  <c r="B582" i="1"/>
  <c r="B583" i="1"/>
  <c r="B584" i="1"/>
  <c r="B585" i="1"/>
  <c r="B586" i="1"/>
  <c r="B587" i="1"/>
  <c r="B588" i="1"/>
  <c r="B577" i="1"/>
  <c r="G575" i="1"/>
  <c r="G574" i="1"/>
  <c r="B575" i="1"/>
  <c r="B574" i="1"/>
  <c r="G570" i="1"/>
  <c r="G569" i="1"/>
  <c r="B570" i="1"/>
  <c r="B569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55" i="1"/>
  <c r="G550" i="1"/>
  <c r="G551" i="1"/>
  <c r="G552" i="1"/>
  <c r="G553" i="1"/>
  <c r="G549" i="1"/>
  <c r="B550" i="1"/>
  <c r="B551" i="1"/>
  <c r="B552" i="1"/>
  <c r="B553" i="1"/>
  <c r="B549" i="1"/>
  <c r="G544" i="1"/>
  <c r="G545" i="1"/>
  <c r="G546" i="1"/>
  <c r="G543" i="1"/>
  <c r="B544" i="1"/>
  <c r="B545" i="1"/>
  <c r="B546" i="1"/>
  <c r="B543" i="1"/>
  <c r="G537" i="1"/>
  <c r="G538" i="1"/>
  <c r="G539" i="1"/>
  <c r="G540" i="1"/>
  <c r="G536" i="1"/>
  <c r="B537" i="1"/>
  <c r="B538" i="1"/>
  <c r="B539" i="1"/>
  <c r="B540" i="1"/>
  <c r="B536" i="1"/>
  <c r="G531" i="1"/>
  <c r="G532" i="1"/>
  <c r="G533" i="1"/>
  <c r="G530" i="1"/>
  <c r="B531" i="1"/>
  <c r="B532" i="1"/>
  <c r="B533" i="1"/>
  <c r="B530" i="1"/>
  <c r="G521" i="1"/>
  <c r="G522" i="1"/>
  <c r="G523" i="1"/>
  <c r="G524" i="1"/>
  <c r="G525" i="1"/>
  <c r="G526" i="1"/>
  <c r="G527" i="1"/>
  <c r="G528" i="1"/>
  <c r="G520" i="1"/>
  <c r="B521" i="1"/>
  <c r="B522" i="1"/>
  <c r="B523" i="1"/>
  <c r="B524" i="1"/>
  <c r="B525" i="1"/>
  <c r="B526" i="1"/>
  <c r="B527" i="1"/>
  <c r="B528" i="1"/>
  <c r="B520" i="1"/>
  <c r="G518" i="1"/>
  <c r="B518" i="1"/>
  <c r="G509" i="1"/>
  <c r="G510" i="1"/>
  <c r="G511" i="1"/>
  <c r="G512" i="1"/>
  <c r="G513" i="1"/>
  <c r="G514" i="1"/>
  <c r="G515" i="1"/>
  <c r="G516" i="1"/>
  <c r="G508" i="1"/>
  <c r="B509" i="1"/>
  <c r="B510" i="1"/>
  <c r="B511" i="1"/>
  <c r="B512" i="1"/>
  <c r="B513" i="1"/>
  <c r="B514" i="1"/>
  <c r="B515" i="1"/>
  <c r="B516" i="1"/>
  <c r="B508" i="1"/>
  <c r="C457" i="4"/>
  <c r="C458" i="4"/>
  <c r="C411" i="4"/>
  <c r="C410" i="4"/>
  <c r="G498" i="1" l="1"/>
  <c r="G499" i="1"/>
  <c r="G500" i="1"/>
  <c r="G501" i="1"/>
  <c r="G502" i="1"/>
  <c r="G503" i="1"/>
  <c r="G504" i="1"/>
  <c r="G505" i="1"/>
  <c r="G506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85" i="1"/>
  <c r="B504" i="1"/>
  <c r="B505" i="1"/>
  <c r="B506" i="1"/>
  <c r="B501" i="1"/>
  <c r="B502" i="1"/>
  <c r="B503" i="1"/>
  <c r="B491" i="1"/>
  <c r="B492" i="1"/>
  <c r="B493" i="1"/>
  <c r="B494" i="1"/>
  <c r="B495" i="1"/>
  <c r="B496" i="1"/>
  <c r="B497" i="1"/>
  <c r="B498" i="1"/>
  <c r="B499" i="1"/>
  <c r="B500" i="1"/>
  <c r="B486" i="1"/>
  <c r="B487" i="1"/>
  <c r="B488" i="1"/>
  <c r="B489" i="1"/>
  <c r="B490" i="1"/>
  <c r="B485" i="1"/>
  <c r="G481" i="1"/>
  <c r="G482" i="1"/>
  <c r="G483" i="1"/>
  <c r="G480" i="1"/>
  <c r="B481" i="1"/>
  <c r="B482" i="1"/>
  <c r="B483" i="1"/>
  <c r="B480" i="1"/>
  <c r="G469" i="1"/>
  <c r="G470" i="1"/>
  <c r="G471" i="1"/>
  <c r="G472" i="1"/>
  <c r="G473" i="1"/>
  <c r="G474" i="1"/>
  <c r="G475" i="1"/>
  <c r="G476" i="1"/>
  <c r="G477" i="1"/>
  <c r="G478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55" i="1"/>
  <c r="B477" i="1"/>
  <c r="B478" i="1"/>
  <c r="B474" i="1"/>
  <c r="B475" i="1"/>
  <c r="B476" i="1"/>
  <c r="B470" i="1"/>
  <c r="B471" i="1"/>
  <c r="B472" i="1"/>
  <c r="B473" i="1"/>
  <c r="B463" i="1"/>
  <c r="B464" i="1"/>
  <c r="B465" i="1"/>
  <c r="B466" i="1"/>
  <c r="B467" i="1"/>
  <c r="B468" i="1"/>
  <c r="B469" i="1"/>
  <c r="B456" i="1"/>
  <c r="B457" i="1"/>
  <c r="B458" i="1"/>
  <c r="B459" i="1"/>
  <c r="B460" i="1"/>
  <c r="B461" i="1"/>
  <c r="B462" i="1"/>
  <c r="B455" i="1"/>
  <c r="G444" i="1"/>
  <c r="G445" i="1"/>
  <c r="G446" i="1"/>
  <c r="G447" i="1"/>
  <c r="G448" i="1"/>
  <c r="G449" i="1"/>
  <c r="G450" i="1"/>
  <c r="G451" i="1"/>
  <c r="G434" i="1"/>
  <c r="G435" i="1"/>
  <c r="G436" i="1"/>
  <c r="G437" i="1"/>
  <c r="G438" i="1"/>
  <c r="G439" i="1"/>
  <c r="G440" i="1"/>
  <c r="G441" i="1"/>
  <c r="G442" i="1"/>
  <c r="G443" i="1"/>
  <c r="G433" i="1"/>
  <c r="B451" i="1"/>
  <c r="B443" i="1"/>
  <c r="B444" i="1"/>
  <c r="B445" i="1"/>
  <c r="B446" i="1"/>
  <c r="B447" i="1"/>
  <c r="B448" i="1"/>
  <c r="B449" i="1"/>
  <c r="B450" i="1"/>
  <c r="B434" i="1"/>
  <c r="B435" i="1"/>
  <c r="B436" i="1"/>
  <c r="B437" i="1"/>
  <c r="B438" i="1"/>
  <c r="B439" i="1"/>
  <c r="B440" i="1"/>
  <c r="B441" i="1"/>
  <c r="B442" i="1"/>
  <c r="B433" i="1"/>
  <c r="G422" i="1"/>
  <c r="G423" i="1"/>
  <c r="G424" i="1"/>
  <c r="G425" i="1"/>
  <c r="G426" i="1"/>
  <c r="G427" i="1"/>
  <c r="G428" i="1"/>
  <c r="G429" i="1"/>
  <c r="G430" i="1"/>
  <c r="G431" i="1"/>
  <c r="G421" i="1"/>
  <c r="B422" i="1"/>
  <c r="B423" i="1"/>
  <c r="B424" i="1"/>
  <c r="B425" i="1"/>
  <c r="B426" i="1"/>
  <c r="B427" i="1"/>
  <c r="B428" i="1"/>
  <c r="B429" i="1"/>
  <c r="B430" i="1"/>
  <c r="B431" i="1"/>
  <c r="B421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9" i="1"/>
  <c r="G397" i="1"/>
  <c r="B414" i="1"/>
  <c r="B415" i="1"/>
  <c r="B416" i="1"/>
  <c r="B417" i="1"/>
  <c r="B418" i="1"/>
  <c r="B419" i="1"/>
  <c r="B408" i="1"/>
  <c r="B409" i="1"/>
  <c r="B410" i="1"/>
  <c r="B411" i="1"/>
  <c r="B412" i="1"/>
  <c r="B413" i="1"/>
  <c r="B398" i="1"/>
  <c r="B399" i="1"/>
  <c r="B400" i="1"/>
  <c r="B401" i="1"/>
  <c r="B402" i="1"/>
  <c r="B403" i="1"/>
  <c r="B404" i="1"/>
  <c r="B405" i="1"/>
  <c r="B406" i="1"/>
  <c r="B407" i="1"/>
  <c r="B397" i="1"/>
  <c r="G392" i="1"/>
  <c r="G393" i="1"/>
  <c r="G394" i="1"/>
  <c r="G391" i="1"/>
  <c r="B392" i="1"/>
  <c r="B393" i="1"/>
  <c r="B394" i="1"/>
  <c r="B391" i="1"/>
  <c r="G379" i="1"/>
  <c r="G380" i="1"/>
  <c r="G381" i="1"/>
  <c r="G382" i="1"/>
  <c r="G383" i="1"/>
  <c r="G384" i="1"/>
  <c r="G385" i="1"/>
  <c r="G386" i="1"/>
  <c r="G387" i="1"/>
  <c r="G388" i="1"/>
  <c r="G378" i="1"/>
  <c r="B388" i="1"/>
  <c r="B379" i="1"/>
  <c r="B380" i="1"/>
  <c r="B381" i="1"/>
  <c r="B382" i="1"/>
  <c r="B383" i="1"/>
  <c r="B384" i="1"/>
  <c r="B385" i="1"/>
  <c r="B386" i="1"/>
  <c r="B387" i="1"/>
  <c r="B378" i="1"/>
  <c r="G374" i="1"/>
  <c r="B374" i="1"/>
  <c r="G372" i="1"/>
  <c r="G371" i="1"/>
  <c r="B372" i="1"/>
  <c r="B371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50" i="1"/>
  <c r="B364" i="1"/>
  <c r="B365" i="1"/>
  <c r="B366" i="1"/>
  <c r="B367" i="1"/>
  <c r="B368" i="1"/>
  <c r="B362" i="1"/>
  <c r="B363" i="1"/>
  <c r="B351" i="1"/>
  <c r="B352" i="1"/>
  <c r="B353" i="1"/>
  <c r="B354" i="1"/>
  <c r="B355" i="1"/>
  <c r="B356" i="1"/>
  <c r="B357" i="1"/>
  <c r="B358" i="1"/>
  <c r="B359" i="1"/>
  <c r="B360" i="1"/>
  <c r="B361" i="1"/>
  <c r="B350" i="1"/>
  <c r="G347" i="1"/>
  <c r="G348" i="1"/>
  <c r="G346" i="1"/>
  <c r="B347" i="1"/>
  <c r="B348" i="1"/>
  <c r="B346" i="1"/>
  <c r="G343" i="1"/>
  <c r="B343" i="1"/>
  <c r="G332" i="1"/>
  <c r="G333" i="1"/>
  <c r="G334" i="1"/>
  <c r="G335" i="1"/>
  <c r="G336" i="1"/>
  <c r="G337" i="1"/>
  <c r="G338" i="1"/>
  <c r="G339" i="1"/>
  <c r="G321" i="1"/>
  <c r="G322" i="1"/>
  <c r="G323" i="1"/>
  <c r="G324" i="1"/>
  <c r="G325" i="1"/>
  <c r="G326" i="1"/>
  <c r="G327" i="1"/>
  <c r="G328" i="1"/>
  <c r="G329" i="1"/>
  <c r="G330" i="1"/>
  <c r="G331" i="1"/>
  <c r="G320" i="1"/>
  <c r="B336" i="1"/>
  <c r="B337" i="1"/>
  <c r="B338" i="1"/>
  <c r="B339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20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01" i="1"/>
  <c r="B317" i="1"/>
  <c r="B318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01" i="1"/>
  <c r="G292" i="1"/>
  <c r="G293" i="1"/>
  <c r="G294" i="1"/>
  <c r="G295" i="1"/>
  <c r="G296" i="1"/>
  <c r="G297" i="1"/>
  <c r="G298" i="1"/>
  <c r="G299" i="1"/>
  <c r="G291" i="1"/>
  <c r="B292" i="1"/>
  <c r="B293" i="1"/>
  <c r="B294" i="1"/>
  <c r="B295" i="1"/>
  <c r="B296" i="1"/>
  <c r="B297" i="1"/>
  <c r="B298" i="1"/>
  <c r="B299" i="1"/>
  <c r="B291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75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52" i="1"/>
  <c r="G253" i="1"/>
  <c r="G254" i="1"/>
  <c r="G255" i="1"/>
  <c r="G256" i="1"/>
  <c r="G257" i="1"/>
  <c r="G258" i="1"/>
  <c r="G259" i="1"/>
  <c r="G260" i="1"/>
  <c r="G261" i="1"/>
  <c r="G246" i="1"/>
  <c r="G247" i="1"/>
  <c r="G248" i="1"/>
  <c r="G249" i="1"/>
  <c r="G250" i="1"/>
  <c r="G251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28" i="1"/>
  <c r="G222" i="1"/>
  <c r="G223" i="1"/>
  <c r="G224" i="1"/>
  <c r="G225" i="1"/>
  <c r="G213" i="1"/>
  <c r="G214" i="1"/>
  <c r="G215" i="1"/>
  <c r="G216" i="1"/>
  <c r="G217" i="1"/>
  <c r="G218" i="1"/>
  <c r="G219" i="1"/>
  <c r="G220" i="1"/>
  <c r="G221" i="1"/>
  <c r="G204" i="1"/>
  <c r="G205" i="1"/>
  <c r="G206" i="1"/>
  <c r="G207" i="1"/>
  <c r="G208" i="1"/>
  <c r="G209" i="1"/>
  <c r="G210" i="1"/>
  <c r="G211" i="1"/>
  <c r="G212" i="1"/>
  <c r="G203" i="1"/>
  <c r="G192" i="1"/>
  <c r="G193" i="1"/>
  <c r="G194" i="1"/>
  <c r="G195" i="1"/>
  <c r="G196" i="1"/>
  <c r="G197" i="1"/>
  <c r="G198" i="1"/>
  <c r="G199" i="1"/>
  <c r="G200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73" i="1"/>
  <c r="G174" i="1"/>
  <c r="G175" i="1"/>
  <c r="G176" i="1"/>
  <c r="G177" i="1"/>
  <c r="G178" i="1"/>
  <c r="G172" i="1"/>
  <c r="G159" i="1" l="1"/>
  <c r="G160" i="1"/>
  <c r="G161" i="1"/>
  <c r="G162" i="1"/>
  <c r="G163" i="1"/>
  <c r="G167" i="1"/>
  <c r="G168" i="1"/>
  <c r="G169" i="1"/>
  <c r="G170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36" i="1"/>
  <c r="G137" i="1"/>
  <c r="G138" i="1"/>
  <c r="G139" i="1"/>
  <c r="G140" i="1"/>
  <c r="G141" i="1"/>
  <c r="G142" i="1"/>
  <c r="G143" i="1"/>
  <c r="G144" i="1"/>
  <c r="G145" i="1"/>
  <c r="G146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99" i="1"/>
  <c r="G100" i="1"/>
  <c r="G101" i="1"/>
  <c r="G102" i="1"/>
  <c r="G103" i="1"/>
  <c r="G104" i="1"/>
  <c r="G105" i="1"/>
  <c r="G106" i="1"/>
  <c r="G107" i="1"/>
  <c r="G108" i="1"/>
  <c r="G109" i="1"/>
  <c r="G98" i="1"/>
  <c r="G93" i="1"/>
  <c r="G94" i="1"/>
  <c r="G95" i="1"/>
  <c r="G96" i="1"/>
  <c r="G92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69" i="1"/>
  <c r="G65" i="1"/>
  <c r="G57" i="1"/>
  <c r="G58" i="1"/>
  <c r="G59" i="1"/>
  <c r="G60" i="1"/>
  <c r="G61" i="1"/>
  <c r="G62" i="1"/>
  <c r="G63" i="1"/>
  <c r="G56" i="1"/>
  <c r="G53" i="1"/>
  <c r="G42" i="1"/>
  <c r="G43" i="1"/>
  <c r="G44" i="1"/>
  <c r="G45" i="1"/>
  <c r="G46" i="1"/>
  <c r="G47" i="1"/>
  <c r="G48" i="1"/>
  <c r="G49" i="1"/>
  <c r="G50" i="1"/>
  <c r="G51" i="1"/>
  <c r="G41" i="1"/>
  <c r="G34" i="1"/>
  <c r="G35" i="1"/>
  <c r="G36" i="1"/>
  <c r="G37" i="1"/>
  <c r="G38" i="1"/>
  <c r="G33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9" i="1"/>
  <c r="B264" i="1"/>
  <c r="B265" i="1"/>
  <c r="B266" i="1"/>
  <c r="B267" i="1"/>
  <c r="B268" i="1"/>
  <c r="B269" i="1"/>
  <c r="B270" i="1"/>
  <c r="B271" i="1"/>
  <c r="B272" i="1"/>
  <c r="B273" i="1"/>
  <c r="B256" i="1"/>
  <c r="B257" i="1"/>
  <c r="B258" i="1"/>
  <c r="B259" i="1"/>
  <c r="B260" i="1"/>
  <c r="B261" i="1"/>
  <c r="B262" i="1"/>
  <c r="B263" i="1"/>
  <c r="B246" i="1"/>
  <c r="B247" i="1"/>
  <c r="B248" i="1"/>
  <c r="B249" i="1"/>
  <c r="B250" i="1"/>
  <c r="B251" i="1"/>
  <c r="B252" i="1"/>
  <c r="B253" i="1"/>
  <c r="B254" i="1"/>
  <c r="B255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28" i="1"/>
  <c r="B225" i="1"/>
  <c r="B223" i="1"/>
  <c r="B224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04" i="1"/>
  <c r="B205" i="1"/>
  <c r="B206" i="1"/>
  <c r="B207" i="1"/>
  <c r="B208" i="1"/>
  <c r="B209" i="1"/>
  <c r="B203" i="1"/>
  <c r="B200" i="1"/>
  <c r="B193" i="1"/>
  <c r="B194" i="1"/>
  <c r="B195" i="1"/>
  <c r="B196" i="1"/>
  <c r="B197" i="1"/>
  <c r="B198" i="1"/>
  <c r="B199" i="1"/>
  <c r="B187" i="1"/>
  <c r="B188" i="1"/>
  <c r="B189" i="1"/>
  <c r="B190" i="1"/>
  <c r="B191" i="1"/>
  <c r="B192" i="1"/>
  <c r="B180" i="1"/>
  <c r="B181" i="1"/>
  <c r="B182" i="1"/>
  <c r="B183" i="1"/>
  <c r="B184" i="1"/>
  <c r="B185" i="1"/>
  <c r="B186" i="1"/>
  <c r="B173" i="1"/>
  <c r="B174" i="1"/>
  <c r="B175" i="1"/>
  <c r="B176" i="1"/>
  <c r="B177" i="1"/>
  <c r="B178" i="1"/>
  <c r="B179" i="1"/>
  <c r="B172" i="1"/>
  <c r="B167" i="1"/>
  <c r="B168" i="1"/>
  <c r="B169" i="1"/>
  <c r="B170" i="1"/>
  <c r="B158" i="1"/>
  <c r="B159" i="1"/>
  <c r="B160" i="1"/>
  <c r="B161" i="1"/>
  <c r="B162" i="1"/>
  <c r="B163" i="1"/>
  <c r="B164" i="1"/>
  <c r="B165" i="1"/>
  <c r="B166" i="1"/>
  <c r="B149" i="1"/>
  <c r="B150" i="1"/>
  <c r="B151" i="1"/>
  <c r="B152" i="1"/>
  <c r="B153" i="1"/>
  <c r="B154" i="1"/>
  <c r="B155" i="1"/>
  <c r="B156" i="1"/>
  <c r="B157" i="1"/>
  <c r="B141" i="1"/>
  <c r="B142" i="1"/>
  <c r="B143" i="1"/>
  <c r="B144" i="1"/>
  <c r="B145" i="1"/>
  <c r="B146" i="1"/>
  <c r="B147" i="1"/>
  <c r="B148" i="1"/>
  <c r="B132" i="1"/>
  <c r="B133" i="1"/>
  <c r="B134" i="1"/>
  <c r="B135" i="1"/>
  <c r="B136" i="1"/>
  <c r="B137" i="1"/>
  <c r="B138" i="1"/>
  <c r="B139" i="1"/>
  <c r="B140" i="1"/>
  <c r="B129" i="1"/>
  <c r="B130" i="1"/>
  <c r="B131" i="1"/>
  <c r="B119" i="1"/>
  <c r="B120" i="1"/>
  <c r="B121" i="1"/>
  <c r="B122" i="1"/>
  <c r="B123" i="1"/>
  <c r="B124" i="1"/>
  <c r="B125" i="1"/>
  <c r="B126" i="1"/>
  <c r="B127" i="1"/>
  <c r="B128" i="1"/>
  <c r="B112" i="1"/>
  <c r="B113" i="1"/>
  <c r="B114" i="1"/>
  <c r="B115" i="1"/>
  <c r="B116" i="1"/>
  <c r="B117" i="1"/>
  <c r="B118" i="1"/>
  <c r="B108" i="1"/>
  <c r="B109" i="1"/>
  <c r="B110" i="1"/>
  <c r="B111" i="1"/>
  <c r="B105" i="1"/>
  <c r="B106" i="1"/>
  <c r="B107" i="1"/>
  <c r="B99" i="1"/>
  <c r="B100" i="1"/>
  <c r="B101" i="1"/>
  <c r="B102" i="1"/>
  <c r="B103" i="1"/>
  <c r="B104" i="1"/>
  <c r="B98" i="1"/>
  <c r="B93" i="1"/>
  <c r="B94" i="1"/>
  <c r="B95" i="1"/>
  <c r="B96" i="1"/>
  <c r="B92" i="1"/>
  <c r="B85" i="1"/>
  <c r="B86" i="1"/>
  <c r="B87" i="1"/>
  <c r="B88" i="1"/>
  <c r="B89" i="1"/>
  <c r="B81" i="1"/>
  <c r="B82" i="1"/>
  <c r="B83" i="1"/>
  <c r="B84" i="1"/>
  <c r="B70" i="1"/>
  <c r="B71" i="1"/>
  <c r="B72" i="1"/>
  <c r="B73" i="1"/>
  <c r="B74" i="1"/>
  <c r="B75" i="1"/>
  <c r="B76" i="1"/>
  <c r="B77" i="1"/>
  <c r="B78" i="1"/>
  <c r="B79" i="1"/>
  <c r="B80" i="1"/>
  <c r="B69" i="1"/>
  <c r="B65" i="1"/>
  <c r="B62" i="1"/>
  <c r="B63" i="1"/>
  <c r="B57" i="1"/>
  <c r="B58" i="1"/>
  <c r="B59" i="1"/>
  <c r="B60" i="1"/>
  <c r="B61" i="1"/>
  <c r="B56" i="1"/>
  <c r="B53" i="1"/>
  <c r="B42" i="1"/>
  <c r="B43" i="1"/>
  <c r="B44" i="1"/>
  <c r="B45" i="1"/>
  <c r="B46" i="1"/>
  <c r="B47" i="1"/>
  <c r="B48" i="1"/>
  <c r="B49" i="1"/>
  <c r="B50" i="1"/>
  <c r="B51" i="1"/>
  <c r="B41" i="1"/>
  <c r="B34" i="1"/>
  <c r="B35" i="1"/>
  <c r="B36" i="1"/>
  <c r="B37" i="1"/>
  <c r="B38" i="1"/>
  <c r="B33" i="1"/>
  <c r="B30" i="1"/>
  <c r="B31" i="1"/>
  <c r="B27" i="1"/>
  <c r="B28" i="1"/>
  <c r="B29" i="1"/>
  <c r="B20" i="1"/>
  <c r="B21" i="1"/>
  <c r="B22" i="1"/>
  <c r="B23" i="1"/>
  <c r="B24" i="1"/>
  <c r="B25" i="1"/>
  <c r="B26" i="1"/>
  <c r="B10" i="1"/>
  <c r="B11" i="1"/>
  <c r="B12" i="1"/>
  <c r="B13" i="1"/>
  <c r="B14" i="1"/>
  <c r="B15" i="1"/>
  <c r="B16" i="1"/>
  <c r="B17" i="1"/>
  <c r="B18" i="1"/>
  <c r="B9" i="1"/>
  <c r="C649" i="4"/>
  <c r="C612" i="4"/>
  <c r="C613" i="4"/>
  <c r="C572" i="4"/>
  <c r="C571" i="4"/>
  <c r="C654" i="4"/>
  <c r="C643" i="4"/>
  <c r="C646" i="4"/>
  <c r="C635" i="4"/>
  <c r="C621" i="4"/>
  <c r="C620" i="4"/>
  <c r="C616" i="4"/>
  <c r="C617" i="4"/>
  <c r="C524" i="4"/>
  <c r="C523" i="4"/>
  <c r="C598" i="4"/>
  <c r="C597" i="4"/>
  <c r="C591" i="4"/>
  <c r="C590" i="4"/>
  <c r="C584" i="4"/>
  <c r="C585" i="4"/>
  <c r="C578" i="4"/>
  <c r="C577" i="4"/>
  <c r="C561" i="4"/>
  <c r="C560" i="4"/>
  <c r="C547" i="4"/>
  <c r="C548" i="4"/>
  <c r="C518" i="4"/>
  <c r="C517" i="4"/>
  <c r="C492" i="4"/>
  <c r="C491" i="4"/>
  <c r="C470" i="4"/>
  <c r="C471" i="4"/>
  <c r="C404" i="4" l="1"/>
  <c r="C405" i="4"/>
  <c r="C391" i="4"/>
  <c r="C392" i="4"/>
  <c r="C388" i="4" l="1"/>
  <c r="C389" i="4"/>
  <c r="C385" i="4"/>
  <c r="C384" i="4"/>
  <c r="C363" i="4"/>
  <c r="C364" i="4"/>
  <c r="C358" i="4"/>
  <c r="C359" i="4"/>
  <c r="C356" i="4"/>
  <c r="C355" i="4"/>
  <c r="C333" i="4"/>
  <c r="C334" i="4"/>
  <c r="C314" i="4"/>
  <c r="C313" i="4"/>
  <c r="C286" i="4"/>
  <c r="C285" i="4"/>
  <c r="C227" i="4"/>
  <c r="C228" i="4"/>
  <c r="C202" i="4"/>
  <c r="C203" i="4"/>
  <c r="C171" i="4"/>
  <c r="C172" i="4"/>
  <c r="C96" i="4"/>
  <c r="C97" i="4"/>
  <c r="C90" i="4"/>
  <c r="C89" i="4"/>
  <c r="C66" i="4"/>
  <c r="C67" i="4"/>
  <c r="C64" i="4"/>
  <c r="C63" i="4"/>
  <c r="C53" i="4"/>
  <c r="C54" i="4"/>
  <c r="C50" i="4"/>
  <c r="C51" i="4"/>
  <c r="C37" i="4"/>
  <c r="C38" i="4"/>
  <c r="C29" i="4"/>
  <c r="C30" i="4"/>
  <c r="C4" i="4"/>
  <c r="C5" i="4"/>
  <c r="C302" i="4"/>
  <c r="N101" i="5"/>
  <c r="N99" i="5"/>
  <c r="N95" i="5"/>
  <c r="N89" i="5"/>
  <c r="N87" i="5"/>
  <c r="N94" i="5"/>
  <c r="N93" i="5"/>
  <c r="N84" i="5"/>
  <c r="N83" i="5"/>
  <c r="N82" i="5"/>
  <c r="N80" i="5"/>
  <c r="N79" i="5"/>
  <c r="N77" i="5"/>
  <c r="N75" i="5"/>
  <c r="N73" i="5"/>
  <c r="N71" i="5"/>
  <c r="N70" i="5"/>
  <c r="N69" i="5"/>
  <c r="N68" i="5"/>
  <c r="N66" i="5"/>
  <c r="N59" i="5"/>
  <c r="N57" i="5"/>
  <c r="N56" i="5"/>
  <c r="N55" i="5"/>
  <c r="N53" i="5"/>
  <c r="N50" i="5"/>
  <c r="N49" i="5"/>
  <c r="N47" i="5"/>
  <c r="N45" i="5"/>
  <c r="N43" i="5"/>
  <c r="N41" i="5"/>
  <c r="N40" i="5"/>
  <c r="N38" i="5"/>
  <c r="N36" i="5"/>
  <c r="N35" i="5"/>
  <c r="N32" i="5"/>
  <c r="N30" i="5"/>
  <c r="N28" i="5"/>
  <c r="N27" i="5"/>
  <c r="N24" i="5"/>
  <c r="N12" i="5"/>
  <c r="N13" i="5"/>
  <c r="N14" i="5"/>
  <c r="N15" i="5"/>
  <c r="N16" i="5"/>
  <c r="N17" i="5"/>
  <c r="N18" i="5"/>
  <c r="N19" i="5"/>
  <c r="N11" i="5"/>
  <c r="C303" i="4"/>
  <c r="L112" i="5"/>
  <c r="L111" i="5"/>
  <c r="L114" i="5" s="1"/>
  <c r="O107" i="5"/>
  <c r="M103" i="5"/>
  <c r="L103" i="5"/>
  <c r="N103" i="5" s="1"/>
  <c r="P87" i="5"/>
  <c r="M86" i="5"/>
  <c r="L86" i="5"/>
  <c r="N86" i="5" s="1"/>
  <c r="P89" i="5" s="1"/>
  <c r="P66" i="5"/>
  <c r="N65" i="5"/>
  <c r="M65" i="5"/>
  <c r="L65" i="5"/>
  <c r="U62" i="5"/>
  <c r="U61" i="5"/>
  <c r="U63" i="5" s="1"/>
  <c r="V60" i="5" s="1"/>
  <c r="P53" i="5"/>
  <c r="M52" i="5"/>
  <c r="L52" i="5"/>
  <c r="N52" i="5" s="1"/>
  <c r="P55" i="5" s="1"/>
  <c r="P43" i="5"/>
  <c r="N42" i="5"/>
  <c r="M42" i="5"/>
  <c r="L42" i="5"/>
  <c r="P24" i="5"/>
  <c r="M23" i="5"/>
  <c r="L23" i="5"/>
  <c r="N23" i="5" s="1"/>
  <c r="P26" i="5" s="1"/>
  <c r="Q10" i="5"/>
  <c r="P11" i="5" s="1"/>
  <c r="P10" i="5"/>
  <c r="M10" i="5"/>
  <c r="L10" i="5"/>
  <c r="N10" i="5" s="1"/>
  <c r="C661" i="4" l="1"/>
  <c r="F315" i="4"/>
  <c r="M105" i="5"/>
  <c r="P46" i="5"/>
  <c r="V62" i="5"/>
  <c r="P13" i="5"/>
  <c r="P68" i="5"/>
  <c r="V61" i="5"/>
  <c r="L105" i="5"/>
  <c r="C558" i="4" l="1"/>
  <c r="C660" i="4" s="1"/>
</calcChain>
</file>

<file path=xl/sharedStrings.xml><?xml version="1.0" encoding="utf-8"?>
<sst xmlns="http://schemas.openxmlformats.org/spreadsheetml/2006/main" count="2014" uniqueCount="1207">
  <si>
    <t>ผลการวิเคราะห์ความเชื่อมโยงของยุทธศาสตร์มหาวิทยาลัยราชภัฏเพชรบุรี กับยุทธศาสตร์ใหม่มหาวิทยาลัยราชภัฏ เพื่อการพัฒนาท้องถิ่นตามพระราโชบาย ระยะ 20 ปี (พ.ศ.2560-2579)</t>
  </si>
  <si>
    <t>ยุทธศาสตร์</t>
  </si>
  <si>
    <t>ยุทธศาสตร์ใหม่มหาวิทยาลัยราชภัฏ เพื่อการพัฒนาท้องถิ่นตามพระราโชบาย ระยะ 20 ปี (พ.ศ.2560-2579)</t>
  </si>
  <si>
    <t>การพัฒนาท้องถิ่น</t>
  </si>
  <si>
    <t>การผลิตและพัฒนาครู</t>
  </si>
  <si>
    <t>ยกระดับคุณภาพการศึกษา</t>
  </si>
  <si>
    <t>พัฒนาระบบบริหารจัดการ</t>
  </si>
  <si>
    <t>ยกระดับคุณภาพและพัฒนาหลักสูตรใหม่ให้ได้รับการยอมรับการรับรองมาตรฐาน TQR</t>
  </si>
  <si>
    <t>โครงการผลิตครูมืออาชีพและพัฒนาโรงเรียนต้นแบบ (สาธิตฯ)</t>
  </si>
  <si>
    <t>โครงการพัฒนาความสามารถทางวิชาการของนักศึกษา</t>
  </si>
  <si>
    <t>โครงการพัฒนาสุขภาวะของนักศึกษา</t>
  </si>
  <si>
    <t>โครงการพัฒนาทักษะการใช้ ICT แก่นักศึกษา</t>
  </si>
  <si>
    <t>โครงการจัดเตรียมประชุมสัมมนาวิชาการระดับนานาชาติ</t>
  </si>
  <si>
    <t>โครงการพัฒนาระบบและกลไกการบริหารงานวิจัย</t>
  </si>
  <si>
    <t>พัฒนาระบบบ่มเพาะนักวิจัย</t>
  </si>
  <si>
    <t>โครงการพัฒนานักวิจัย</t>
  </si>
  <si>
    <t>โครงการสนับสนุนการวิจัยและงานสร้างสรรค์</t>
  </si>
  <si>
    <t>โครงการสืบสานโครงการอันเนื่องมาจากพระราชดำริ</t>
  </si>
  <si>
    <t>โครงการอนุรักษ์พันธุกรรมพืชอันเนื่องมาจากพระราชดำริฯ</t>
  </si>
  <si>
    <t>โครงการพัฒนาครูและบุคลากรทางการศึกษา</t>
  </si>
  <si>
    <t>ให้บริการวิชาการที่รับผิดชอบต่อสังคม ตอบสนองความต้องการของท้องถิ่น เป็นศูนย์รวมความคิด (Think Tank) ให้แก่สังคม</t>
  </si>
  <si>
    <t>33)</t>
  </si>
  <si>
    <t>โครงการสร้างศูนย์เรียนรู้ภูมิปัญญาท้องถิ่น</t>
  </si>
  <si>
    <t>โครงการส่งเสริม ทะนุบำรุงศิลปวัฒนธรรม</t>
  </si>
  <si>
    <t>โครงการมหกรรมวัฒนธรรมอาเซียนสัมพันธ์ ครั้งที่ 7</t>
  </si>
  <si>
    <t>โครงการพัฒนาระบบและกลไกการประกันคุณภาพการศึกษา</t>
  </si>
  <si>
    <t>โครงการพัฒนาบุคลากรสายสนับสนุนและจัดการความรู้</t>
  </si>
  <si>
    <t>โครงการพัฒนาผู้บริหารมืออาชีพ</t>
  </si>
  <si>
    <t>โครงการพัฒนาระบบเทคโนโลยีสารสนเทศและการสื่อสาร</t>
  </si>
  <si>
    <t>โครงการพัฒนามหาวิทยาลัยเขียวสะอาด</t>
  </si>
  <si>
    <t>จำนวนองค์กรภาครัฐ เอกชน ชุมชนในพื้นที่รับผิดชอบของมหาวิทยาลัยราชภัฏ มีส่วนร่วมในการพัฒนาชุมชน</t>
  </si>
  <si>
    <t>ร้อยละของนักเรียนในท้องถิ่นที่เข้าเรียนในมหาวิทยาลัยราชภัฏ</t>
  </si>
  <si>
    <t>จำนวนแผนงาน โครงการพัฒนาชุมชนที่มีมหาวิทยาลัยราชภัฏเป็นแกนนำมีจำนวนเพิ่มมากขึ้น</t>
  </si>
  <si>
    <t>แรงงานขอเทียบโอนความรู้ ประสบการณ์ เพื่อยกระดับคุณวุฒิการศึกษาเพิ่มขึ้น</t>
  </si>
  <si>
    <t>สถานศึกษาที่ปลอดยาเสพติดเพิ่มขึ้น</t>
  </si>
  <si>
    <t>ร้อยละของนักเรียนระดับประถมศึกษาในพื้นที่รับผิดชอบของมหาวิทยาลัยราชภัฏที่สามารถอ่านออกเขียนได้เพิ่มขึ้น</t>
  </si>
  <si>
    <t>จำนวนโครงการที่มหาวิทยาลัยราชภัฏ ดำเนินการเพื่อส่งเสริม ศลิปวัฒนธรรม และกีฬาของท้องถิ่นให้เป็นที่ยอมรับในระดับภูมิภาค ระดับชาติหรือนานาชาติ</t>
  </si>
  <si>
    <t>ร้อยละของประชากรในท้องถิ่นที่ดัชนีสุขภาพเพิ่มขึ้น</t>
  </si>
  <si>
    <t>จำนวนโครงการบูรณาการพันธกิจสัมพันธ์</t>
  </si>
  <si>
    <t>จำนวนวิสาหกิจชุมชน ผู้ประกอบการใหม่ที่เพิ่มขึ้นในท้องถิ่น</t>
  </si>
  <si>
    <t>รายได้ที่เพิ่มขึ้นของประชาชนกลุ่มเป้าหมายที่เข้าร่วมโครงการ</t>
  </si>
  <si>
    <t>อัตราการอพยพย้ายถิ่นของประชากรวัยทำงานในท้องถิ่นลดลง</t>
  </si>
  <si>
    <t>จำนวนโครงการที่มหาวิทยาลัยราชภัฏ ส่งเสริมความรู้ รัก สามัคคี ความมีระเบียบวินัย เข้าใจสิทธิหน้าที่ตนเองและผู้อื่นภายใต้พื้นฐานของสังคมประชาธิปไตยอันมีพระมหากษัตริย์เป็นประมุข ในมหาวิทยาลัยและชุมชนท้องถิ่น สังคมท้องถิ่น เพิ่มขึ้น</t>
  </si>
  <si>
    <t>ร้อยละของความขาดแคลนครูในโรงเรียนขั้นพื้นฐานในพื้นที่รับผิดชอบของมหาวิทยาลัยราชภัฏ มีจำนวนลดลง</t>
  </si>
  <si>
    <t>ร้อยละของอาจารย์ที่เป็นต้นแบบความเชี่ยวชาญในวิชาชีพที่ได้รับการยอมรับ</t>
  </si>
  <si>
    <t>ร้อยละของบุคลากรทางการศึกษาในท้องถิ่นที่ได้รับการพัฒนาจากมหาวิทยาลัยราชภัฏ และได้รับวิทยฐานะที่สูงขึ้น</t>
  </si>
  <si>
    <t>ร้อยละของบัณฑิตครูที่สอบผ่านมาตรฐานใบประกอบวิชาชีพครู</t>
  </si>
  <si>
    <t>ร้อยละของบัณฑิตครูที่จบจากมหาวิทยาลัยราชภัฏที่สอบบรรจุครูได้ในการสอบครั้งแรก</t>
  </si>
  <si>
    <t>สัดส่วนบัณฑิตครูที่ได้รับการบรรจุเข้าทำงานในท้องถิ่น</t>
  </si>
  <si>
    <t>ร้อยละของนักเรียนในท้องถิ่นที่มีคะแนนผลการทดสอบทางการศึกษาระดับชาติขั้นพื้นฐาน (O-NET) แต่ละวิชาผ่านเกณฑ์คะแนนร้อยละ 50 ขึ้นไปเพิ่มขึ้น</t>
  </si>
  <si>
    <t>จำนวนชั่วโมงการเรียนการสอนในหลักสูตรศึกษาศาสตร์ครุศาสตร์ที่เกี่ยวกับการพัฒนาเทคนิคการสอนที่เพิ่มขึ้น</t>
  </si>
  <si>
    <t>ผลงานการวิจัยเฉพาะสาขาวิชาชีพครูที่ได้รับตีพิมพ์เผยแพร่ทั้งในระดับชาติและนานาชาติหรือนำไปใช้ให้เกิดประโยชน์ ต่อการผลิตและพัฒนาครูเพิ่มขึ้น</t>
  </si>
  <si>
    <t>จำนวนโรงเรียนในท้องถิ่นที่มีการนำนวัตกรรมการจัดการเรียนรู้ของโรงเรียนสาธิตไปใช้ประโยชน์</t>
  </si>
  <si>
    <t>จำนวนแหล่งเรียนรู้ที่ได้รับการพัฒนาให้สามารถจัดการศึกษาจัดกิจกรรมการเรียนรู้ตลอดชีวิตที่มีคุณภาพเพิ่มขึ้น</t>
  </si>
  <si>
    <t>ความพึงพอใจของผู้รับบริการที่มีต่อทรัพยากรการเรียนรู้ในมหาวิทยาลัยราชภัฏเพิ่มขึ้น</t>
  </si>
  <si>
    <t>จำนวนหลักสูตรสหวิทยาการที่ตอบสนองต่อการพัฒนาท้องถิ่น</t>
  </si>
  <si>
    <t>ร้อยละของอาจารย์ที่มีใบรับรองความเชี่ยวชาญด้านวิชาชีพมาตรฐาน</t>
  </si>
  <si>
    <t>ร้อยละของผลงานวิจัยที่ได้รับการตีพิมพ์ระดับนานาชาติเพิ่มขึ้น</t>
  </si>
  <si>
    <t>ร้อยละของอาจารย์ที่สอบผ่านมาตรฐานภาษาอังกฤษ จรรยาบรรณวิชาชีพ เทคโนโลยีสารสนเทศ และสมรรถนะเฉพาะทางวิชาชีพ</t>
  </si>
  <si>
    <t>ร้อยละของจำนวนนักศึกษาที่เข้าร่วมกิจกรรมเพื่อประโยชน์สาธารณะเพิ่มขึ้น</t>
  </si>
  <si>
    <t>ระดับความสามารถด้านการใช้ภาษาอังกฤษเฉลี่ยของผุ้สำเร็จการศึกษาระดับปริญญาตรี เมื่อทดสอบตามมาตรฐานความสามารถทางภาษาอังกฤษ CEFR สูงขึ้น</t>
  </si>
  <si>
    <t>คำอธิบาย</t>
  </si>
  <si>
    <t>1. การพัฒนาท้องถิ่น</t>
  </si>
  <si>
    <t>2. การผลิตและพัฒนาครู</t>
  </si>
  <si>
    <t>3. ยกระดับคุณภาพการศึกษา</t>
  </si>
  <si>
    <t>อ้ตราการได้งานทำ/ประกอบอาชีพอิสระของผู้สำเร็จการศึกษาระดับอุดมศึกษาภายในระยะเวลา 1 ปีเพิ่มขึ้น</t>
  </si>
  <si>
    <t>ร้อยละของผู้สำเร็จการศึกษาระดับอุดมศึกษา มีสมรรถนะเป็นที่พอใจของสถานประกอบการเพิ่มขึ้น</t>
  </si>
  <si>
    <t>จำนวนระบบงาน/ฐานข้อมูลร่วมที่ร่วมมือพัฒนาสำเร็จตามแผนงานร่วม</t>
  </si>
  <si>
    <t>ร้อยละของมหาวิทยาลัยที่จัดหาและแลกเปลี่ยนทรัพยากรการศึกษาร่วมตามเกณฑ์</t>
  </si>
  <si>
    <t>มีปฏิญญามหาวิทยาลัยราชภัฏร่วมพัฒนาท้องถิ่นภายในปี 2560</t>
  </si>
  <si>
    <t>กฎหมาย ระเบียบ/ร้อยละของมหาวิทยาลัยราชภัฏที่ร่วมโครงการหรือผ่านการประเมิน EdPEx</t>
  </si>
  <si>
    <t>ร้อยละของโครงการ/กิจกรรมร่วมที่เครือข่ายดำเนินการได้แล้วเสร็จตามแผน</t>
  </si>
  <si>
    <t>ยุทธศาสตร์การสร้างความโดดเด่นด้านอาหารและการท่องเที่ยว</t>
  </si>
  <si>
    <t>การปรับปรุงระบบบริหารจัดการสู่องค์กรเรียนรู้ที่มีประสิทธิภาพสูง</t>
  </si>
  <si>
    <t>การเร่งรัดและยกระดับการให้บริการวิชาการที่ตอบสนองความต้องการของท้องถิ่น</t>
  </si>
  <si>
    <t>การเพิ่มศักยภาพการวิจัยและงานสร้างสรรค์</t>
  </si>
  <si>
    <t>การสร้างความเป็นสากล</t>
  </si>
  <si>
    <t>การยกระดับคุณภาพบัณฑิต</t>
  </si>
  <si>
    <t>2)</t>
  </si>
  <si>
    <t>3)</t>
  </si>
  <si>
    <t>เพิ่มศักยภาพการวิจัยด้านอาหารและการท่องเที่ยวและบูรณาการกับการเรียนการสอน</t>
  </si>
  <si>
    <t>โครงการสนับสนุนการวิจัยด้านอาหารและการท่องเที่ยว</t>
  </si>
  <si>
    <t>โครงการสนับสนุนการสร้างนวัตกรรมด้านอาหารและการท่องเที่ยว</t>
  </si>
  <si>
    <t>พัฒนาศักยภาพหลักสูตรในกลุ่มสาขาวิชาอาหารและและการท่องเที่ยว</t>
  </si>
  <si>
    <t>โครงการพัฒนากระบวนการเรียนการสอนกลุ่มสาขาด้านอาหารและการท่องเที่ยว</t>
  </si>
  <si>
    <t>โครงการจัดอบรมหลักสูตรระยะสั้นด้านอาหารและการท่องเที่ยวที่ได้รับการรับรอง (License) เพื่อหารายได้</t>
  </si>
  <si>
    <t>สร้างชื่อเสียงให้ได้รับการยอมรับระดับชาติและนานาชาติด้านอาหารและการท่องเที่ยว</t>
  </si>
  <si>
    <t>โครงการพัฒนาทักษะทางวิชาชีพด้านอาหาร</t>
  </si>
  <si>
    <t>โครงการพัฒนาขีดความสามารถในการแข่งขันด้านการท่องเที่ยว</t>
  </si>
  <si>
    <t>4)</t>
  </si>
  <si>
    <t>5)</t>
  </si>
  <si>
    <t>6)</t>
  </si>
  <si>
    <t>โครงการพัฒนาระบบการบริหารหลักสูตรให้ได้รับการขึ้นทะเบียน TQR</t>
  </si>
  <si>
    <t>7)</t>
  </si>
  <si>
    <t>ปรับปรุงกระบวนการเรียนการสอนโดยเน้นเรียนรู้จากการปฏิบัติ(Action Learning) และการเรียนการสอนเชิงบูรณาการกับการทำงาน (สหกิจศึกษา)</t>
  </si>
  <si>
    <t>โครงการพัฒนากระบวนการเรียนการสอนที่เน้นการเรียนรู้จากการปฏิบัติ</t>
  </si>
  <si>
    <t>โครงการพัฒนาการเรียนรู้ของนักศึกษาร่วมกับสถานประกอบการ</t>
  </si>
  <si>
    <t>พัฒนาสมรรถนะอาจารย์ให้มีความแข็งแกร่งทางวิชาการที่สอดรับกับกระบวนการจัดการเรียนรู้จากการปฏิบัติ</t>
  </si>
  <si>
    <t>โครงการพัฒนาอาจารย์ด้านทักษะทางวิชาการ และกระบวนการจัดการเรียนรู้จากการปฏิบัติ</t>
  </si>
  <si>
    <t>8)</t>
  </si>
  <si>
    <t>9)</t>
  </si>
  <si>
    <t>10)</t>
  </si>
  <si>
    <t>11)</t>
  </si>
  <si>
    <t>พัฒนาสมรรถนะบัณฑิตให้ถึงพร้อมด้วยวิชาการ วิชาชีพ และอัตลักษณ์ รวมทั้งคุณธรรมสามารถดำรงตนและช่วยเหลือเกื้อกูลสังคมได้</t>
  </si>
  <si>
    <t>โครงการพัฒนาศูนย์ระเบียงความคิดสร้างสรรค์ และนวัตกรรม</t>
  </si>
  <si>
    <t>โครงการสร้างอัตลักษณ์และคุณลักษณะของบัณฑิตที่พึงประสงค์</t>
  </si>
  <si>
    <t>12)</t>
  </si>
  <si>
    <t>13)</t>
  </si>
  <si>
    <t>14)</t>
  </si>
  <si>
    <t>15)</t>
  </si>
  <si>
    <t>16)</t>
  </si>
  <si>
    <t>พัฒนาหลักสูตรให้เป็นหลักสูตรนานาชาติหรือสองภาษา</t>
  </si>
  <si>
    <t>เพิ่มขีดความสามารถด้านภาษาของบุคลากรและนักศึกษา</t>
  </si>
  <si>
    <t>โครงการพัฒนาหลักสูตรสองภาษาและนานาชาติหรือสองภาษา</t>
  </si>
  <si>
    <t>17)</t>
  </si>
  <si>
    <t>โครงการแลกเปลี่ยนนักศึกษาและอาจารย์ระหว่างประเทศ</t>
  </si>
  <si>
    <t>โครงการพัฒนาทักษะภาษาต่างประเทศของนักศึกษาและอาจารย์</t>
  </si>
  <si>
    <t>18)</t>
  </si>
  <si>
    <t>19)</t>
  </si>
  <si>
    <t>สร้างเครือข่ายความร่วมมือที่หลากหลายและใช้ประโยชน์จากเครือข่ายในการเพิ่มจำนวนอาจารย์และนักศึกษาชาวต่างประเทศ</t>
  </si>
  <si>
    <t>20)</t>
  </si>
  <si>
    <t>21)</t>
  </si>
  <si>
    <t>โครงการขับเคลื่อนเครือข่ายความร่วมมือของคู่ความร่วมมือทั้งในและต่างประเทศ</t>
  </si>
  <si>
    <t>สร้างระบบบริหารงานวิจัยที่มีผลกระทบต่อท้องถิ่น ชุมชนและประเทศ</t>
  </si>
  <si>
    <t>22)</t>
  </si>
  <si>
    <t>23)</t>
  </si>
  <si>
    <t>สนับสนุนการบูรณาการผลงานวิจัยหรืองานสร้างสรรค์ที่สามารถนำไปใช้ประโยชน์ตามพันธกิจเพื่อสร้างความเข้มแข็งของท้องถิ่น ชุมชน และประเทศสามารถตีพิมพ์เผยแพร่ในระดับชาติและนานาชาติที่มีผลกระทบสูง</t>
  </si>
  <si>
    <t>โครงการสนับสนุนการเผยแพร่ผลงานวิจัยและงานสร้างสรรค์</t>
  </si>
  <si>
    <t>โครงการสนับสนุนการบูรณาการผลงานวิจัยกับพันธกิจมหาวิทยาลัย</t>
  </si>
  <si>
    <t>24)</t>
  </si>
  <si>
    <t>25)</t>
  </si>
  <si>
    <t>26)</t>
  </si>
  <si>
    <t>โครงการหนึ่งคณะหนึ่งอำเภอ (ภายใต้แนวคิดการบริหารจัดการโดยใช้ปัญหาและความต้องการของชุมชนเป็นตัวตั้ง)</t>
  </si>
  <si>
    <t>โครงการยกระดับคุณภาพการเรียนรู้ภาษาอังกฤษของนักเรียนนักศึกษาให้เทียบเท่าระดับสากล</t>
  </si>
  <si>
    <t>โครงการพัฒนาการเรียนการสอนโรงเรียน ตชด. และโรงเรียนกองทุนการศึกษา</t>
  </si>
  <si>
    <t>โครงการสนับสนุนการให้บริการวิชาการตามยุทธศาสตร์จังหวัดเพชรบุรีและประจวบคีรีขันธ์</t>
  </si>
  <si>
    <t>27)</t>
  </si>
  <si>
    <t>28)</t>
  </si>
  <si>
    <t>29)</t>
  </si>
  <si>
    <t>30)</t>
  </si>
  <si>
    <t>31)</t>
  </si>
  <si>
    <t>32)</t>
  </si>
  <si>
    <t>สร้างคุณภาพชีวิต และความเป็นอยู่ของท้องถิ่นผ่านกระบวนการเรียน การสอนการวิจัย</t>
  </si>
  <si>
    <t>โครงการบูรณาการการเรียนการสอน การวิจัย เพื่อสร้างชุมชนเข้มแข็ง</t>
  </si>
  <si>
    <t>34)</t>
  </si>
  <si>
    <t>ยกระดับภูมิปัญญาไทยเพื่อสร้างมูลค่าเพิ่มและขีดความสามารถในการแข่งขัน</t>
  </si>
  <si>
    <t>โครงการสนับสนุนการพัฒนาผลิตภัณฑ์เพื่อเพิ่มมูลค่าจากวัตถุดิบในท้องถิ่น</t>
  </si>
  <si>
    <t>35)</t>
  </si>
  <si>
    <t>สร้างคลังปัญญาท้องถิ่น ที่มีองค์ความรู้วิทยาการผสมผสานกับศิลปวัฒนธรรมและภูมิปัญญาของท้องถิ่น</t>
  </si>
  <si>
    <t>36)</t>
  </si>
  <si>
    <t>37)</t>
  </si>
  <si>
    <t>38)</t>
  </si>
  <si>
    <t>พัฒนาคุณภาพการบริหารจัดการตามหลักธรรมาภิบาลและปรัชญาเศรษฐกิจพอเพียง โดยใช้กลยุทธ์สู่การปฏิบัติที่เป็นเลิศ (Advanced Execution Premium) ซึ่งมี ระบบการประกันคุณภาพเป็นส่วนหนึ่งของการบริหารจัดการ</t>
  </si>
  <si>
    <t>โครงการพัฒนาระบบการบริหารจัดการตามเกณฑ์คุณภาพการศึกษา เพื่อการดำเนินการที่เป็นเลิศ (EdPEx)</t>
  </si>
  <si>
    <t>39)</t>
  </si>
  <si>
    <t>40)</t>
  </si>
  <si>
    <t>เพิ่มขีดสมรรถนะของบุคลากรด้วยกระบวนการจัดการความรู้</t>
  </si>
  <si>
    <t>41)</t>
  </si>
  <si>
    <t>42)</t>
  </si>
  <si>
    <t>พัฒนาระบบฐานข้อมูลพื้นฐาน (Common Data Set) และเทคโนโลยีสารสนเทศมุ่งสู่ สังคมดิจิทัล (Digital  Economy) และ E-University</t>
  </si>
  <si>
    <t>43)</t>
  </si>
  <si>
    <t>44)</t>
  </si>
  <si>
    <t>45)</t>
  </si>
  <si>
    <t xml:space="preserve">พัฒนามหาวิทยาลัย ให้น่าอยู่ มุ่งสู่การ เป็น Green and Clean University </t>
  </si>
  <si>
    <t>ส่งเสริมการนำกลยุทธ์การตลาดอุดมศึกษาเพื่อสร้างรายได้และ ภาพลักษณ์องค์กร</t>
  </si>
  <si>
    <t>โครงการพัฒนาระบบการสื่อสารและสร้างภาพลักษณ์ขององค์กร</t>
  </si>
  <si>
    <t>4. พัฒนาระบบบริหารจัดการ</t>
  </si>
  <si>
    <t>สรุปงบประมาณรายจ่ายตามยุทธศาสร์ ปีงบประมาณ พ.ศ. 2561</t>
  </si>
  <si>
    <t>ลำดับ</t>
  </si>
  <si>
    <t>โครงการ/กิจกรรม</t>
  </si>
  <si>
    <t>งบประมาณ</t>
  </si>
  <si>
    <t>หน่วยงาน</t>
  </si>
  <si>
    <t>โครงการที่ 1 สนับสนุนการวิจัยด้านอาหารและการท่องเที่ยว</t>
  </si>
  <si>
    <t>โครงการที่ 2 สนับสนุนการสร้างนวัตกรรมด้านอาหารและการท่องเที่ยว</t>
  </si>
  <si>
    <t>เขียนแผนที่ท่องเที่ยวด้วยโปรแกรม visio</t>
  </si>
  <si>
    <t>คณะมนุษยศาสตร์และสังคมศาสตร์</t>
  </si>
  <si>
    <t xml:space="preserve">การอบรมและฝึกภาคปฏิบัติการการบริการโดยพนักงานต้อนรับของสายการบินนานาชาติ (ground and in-flight service) ของนักศึกษาสาขาวิชาอุตสาหกรรมการท่องเที่ยวและบริการระหว่างประเทศ (สองภาษา) </t>
  </si>
  <si>
    <t>สร้างบทเรียนคอมพิวเตอร์ช่วยสอนด้านอาหารและการท่องเที่ยวเพื่อเพิ่มศักยภาพด้านการวิจัย</t>
  </si>
  <si>
    <t>คณะเทคโนโลยีสารสนเทศ</t>
  </si>
  <si>
    <t>การเพิ่มมูลค่าผลิตภัณฑ์จากน้ำตาลโตนด "ไอศกรีมเชอร์เบทน้ำตาลสดลดพลังงานใยอาหารสูง"</t>
  </si>
  <si>
    <t>คณะเทคโนโลยีการเกษตร</t>
  </si>
  <si>
    <t>โครงการที่ 3 พัฒนากระบวนการเรียนการสอนกลุ่มสาขาด้านอาหารและการท่องเที่ยว</t>
  </si>
  <si>
    <t>จัดซื้อเครื่องมือและอุปกรณ์ในการพัฒนาการเรียนการสอนและปฏิบัติการห้องครัวโรงเรียนการอาหารนานาชาติเพชรบุรี</t>
  </si>
  <si>
    <t>คณะวิทยาศาสตร์และเทคโนโลยี</t>
  </si>
  <si>
    <t>จัดหาทรัพยากรสารสนเทศเพื่อสนับสนุนความเป็นเลิศด้านอาหารและการท่องเที่ยว</t>
  </si>
  <si>
    <t>สำนักวิทยบริการและเทคโนโลยีสารสนเทศ</t>
  </si>
  <si>
    <t>การพัฒนาการเรียนการสอนผ่านระบบฟาร์มอัจฉริยะ Hydroponics ปีที่ 2</t>
  </si>
  <si>
    <t>การปรับปรุงและพัฒนาระบบการทวนสอบผลสัมฤทธิ์การเรียนรู้เพื่อพัฒนากระบวนการเรียนการสอนคณะเทคโนโลยีการเกษตร</t>
  </si>
  <si>
    <t>การพัฒนาศักยภาพการจัดการเรียนรู้ด้วยเทคนิคการชี้แนะทางปัญญา (Cognitive Coaching) เพื่อพัฒนากระบวนการเรียนการสอนคณะเทคโนโลยีการเกษตร</t>
  </si>
  <si>
    <t>การพัฒนาการเรียนการสอนผ่านระบบฟาร์มอัจฉริยะเมล่อนเพื่อการประชาสัมพันธ์ผลิตภัณฑ์ Food and Tourism Cluster</t>
  </si>
  <si>
    <t>การพัฒนาบุคลากรด้านการท่องเที่ยว</t>
  </si>
  <si>
    <t>การเรียนรู้จากการปฏิบัติจริงด้านการท่องเที่ยวและการโรงแรม</t>
  </si>
  <si>
    <t>อบรมจริยธรรมและสืบสานภูมิปัญญาท้องถิ่นเมืองเพชร</t>
  </si>
  <si>
    <t>ฝึกทักษะทางวิชาการด้านการท่องเที่ยวและการโรงแรม</t>
  </si>
  <si>
    <t>ฝึกปฏิบัติด้านศิลปะการตกแต่งสำหรับอุตสาหกรรมการท่องเที่ยวและบริการ</t>
  </si>
  <si>
    <t>โครงการที่ 4 จัดอบรมหลักสูตรระยะสั้นด้านอาหารและการท่องเที่ยวที่ได้รับการรับรอง (License) เพื่อหารายได้</t>
  </si>
  <si>
    <t>การจัดอบรมหลักสูตรระยะสั้นเพื่อสร้างรายได้</t>
  </si>
  <si>
    <t>โครงการที่ 5 พัฒนาทักษะทางวิชาชีพด้านอาหาร</t>
  </si>
  <si>
    <t>การอบรมและทดสอบมาตรฐานฝีมือแรงงานแห่งชาติ ระดับ 1 สาขาผู้ประกอบอาหารไทยของนักศึกษาสาขาวิชาการอาหารและโภขนาการประยุกต์ และสาขาเทคโนโลยีและศิลปะการประกอบอาหาร ร่วมกับกรมพัฒนาฝีมือแรงงานเพื่อใบประกาศนียบัตรรับรอง</t>
  </si>
  <si>
    <t>แข่งขันทักษะทางวิชาชีพด้านอาหารระดับชาติและนานาชาติ</t>
  </si>
  <si>
    <t>เทคนิคการตัดหั่นแต่งเนื้อสัตว์ตามหลักสากลเพื่อใช้ในการประกอบอาหาร Western สำหรับงานโรงแรม</t>
  </si>
  <si>
    <t>เข้าร่วมการแข่งขันด้านอาหารระดับชาติและนานาชาติสาขาวิชาอาหารและโภชนาการประยุกต์</t>
  </si>
  <si>
    <t>การเข้าร่วมจัดประชุมวิชาการ การนำเสนอผลงานทางวิชาการระดับปริญญาบัณฑิต ด้านวิทยาศาสตร์และเทคโนโลยีการเกษตร ครั้งที่ 5</t>
  </si>
  <si>
    <t>พัฒนาทักษะวิชาการ และวิชาชีพการผลิตอาหารต้นน้ำ</t>
  </si>
  <si>
    <t>การฝึกปฏิบัติการเส้นทางท่องเที่ยวตามระเบียบกรมการท่องเที่ยว</t>
  </si>
  <si>
    <t>โครงการที่ 6 พัฒนาขีดความสามารถในการแข่งขันด้านการท่องเที่ยว</t>
  </si>
  <si>
    <t>พัฒนาขีดความสามารถด้านบริการแพทย์แผนไทยและแพทย์ทางเลือกเพื่อรองรับการท่องเที่ยวเชิงสุขภาพ คณะพยาบาลศาสตร์</t>
  </si>
  <si>
    <t>คณะพยาบาลศาสตร์</t>
  </si>
  <si>
    <t>โครงการที่ 7 การพัฒนาระบบการบริหารหลักสูตรให้ได้การขึ้นทะเบียน TQR</t>
  </si>
  <si>
    <t>เปิดบ้านอาหารและโภชนาการประยุกต์</t>
  </si>
  <si>
    <t>กระบวนการรับนักศึกษา (TCAS) ปีการศึกษา 2561</t>
  </si>
  <si>
    <t>การทวนสอบผลสัมฤทธิ์ตามมาตรฐานผลการเรียนรู้</t>
  </si>
  <si>
    <t>การจัดทำหลักสูตรใหม่สาขาอาคารอัจฉริยธและความปลอดภัยเครือข่าย (Intelligence Buliding and Network Security)</t>
  </si>
  <si>
    <t>การเปิดหลักสูตรใหม่ปริญญาโท เทคโนโลยีดิจิทัลเพื่อการบริหารสมัยใหม่</t>
  </si>
  <si>
    <t>ฝึกปฏิบัติการเพื่อพัฒนาหลักสูตรตามมาตรฐาน TQR</t>
  </si>
  <si>
    <t>SMART Admission คณะเทคโนโลยีสารสนเทศ</t>
  </si>
  <si>
    <t>พัฒนาระบบการรับนักศึกษาและดูแลนักศึกษาคณะเทคโนโลยีสารสนเทศ</t>
  </si>
  <si>
    <t>การปรับปรุงหลักสูตร สาขาวิทยาการคอมพิวเตอร์</t>
  </si>
  <si>
    <t>การปรับปรุงหลักสูตรครุศาสตร์มหาบัณฑิต สาขาวิชาการบริหารการศึกษา (หลักสูตรปรับปรุง)</t>
  </si>
  <si>
    <t>คณะครุศาสตร์</t>
  </si>
  <si>
    <t>การแนะแนวการเข้าศึกษาต่อคณะครุศาสตร์</t>
  </si>
  <si>
    <t>การพัฒนาหลักสูตรปรับปรุงระดับปริญญาตรีและปริญญาโท</t>
  </si>
  <si>
    <t>คณะวิทยาการจัดการ</t>
  </si>
  <si>
    <t>การพัฒนาหลักสูตรใหม่ระดับปริญญาตรี สาขาวิชาการจัดการโลจิสติกส์และการขนส่ง</t>
  </si>
  <si>
    <t>แนะแนวการศึกษาต่อคณะวิทยาการจัดการ ปีการศึกษา 2561</t>
  </si>
  <si>
    <t>การรับรองหลักสูตรวิศวกรรมศาสตรบัณฑิตจากสภาวิศวกร</t>
  </si>
  <si>
    <t>คณะวิศวกรรมศาสตร์และเทคโนโลยีอุตสาหกรรม</t>
  </si>
  <si>
    <t>แนะแนวการศึกษา ปีการศึกษา 2561 ระดับปริญญาตรี-โท</t>
  </si>
  <si>
    <t>แนะแนวการเข้าศึกษาต่อคณะวิศวกรรมศาสตร์และเทคโนโลยีอุตสาหกรรม</t>
  </si>
  <si>
    <t>พัฒนาหลักสูตรใหม่และปรับปรุงหลักสูตรให้ได้มาตรฐาน TQF</t>
  </si>
  <si>
    <t>พัฒนาระบบสารสนเทศการบริหารหลักสูตรออนไลน์</t>
  </si>
  <si>
    <t>สำนักส่งเสริมวิชาการและงานทะเบียน</t>
  </si>
  <si>
    <t>วิจัยเพื่อพัฒนางานบริหารสำนักส่งเสริมวิชาการและงนทะเบียน</t>
  </si>
  <si>
    <t>ประชุมสัมมนาทบทวนการบริหารหลักสูตรแบบกลุ่ม Cluster</t>
  </si>
  <si>
    <t>โครงการที่ 8 ผลิตครูมืออาชีพและพัฒนาโรงเรียนต้นแบบ (สาธิตฯ)</t>
  </si>
  <si>
    <t>ศึกษาดูงานสาขาวิชาคอมพิวเตอร์ (ค.บ.)</t>
  </si>
  <si>
    <t>ทักษะการสอนคอมพิวเตอร์เป็นภาษาอังกฤษ</t>
  </si>
  <si>
    <t>อบรมเชิงปฏิบัติการการช่วยเหลือชีวิตและความปลอดภัยทางน้ำและการปฐมพยาบาลเบื้องต้น</t>
  </si>
  <si>
    <t>ขยายผลนวัตกรรมการเรียนรู้โรงเรียนสาธิตสู่โรงเรียนเครือข่ายพัฒนาวิชาชีพครู (โรงเรียนกองทุนการศึกษา)</t>
  </si>
  <si>
    <t>เสริมสร้างทักษะแห่งศตวรรษที่ 21 เพื่อความเป็นครูมืออาชีพของนักศึกษาวิชาชีพครูสู่การสร้างกระบวนการเรียนรู้ของนักเรียนโรงเรียนสาธิตมหาวิทยาลัย</t>
  </si>
  <si>
    <t>โครงการที่ 9 พัฒนากระบวนการเรียนการสอนที่เน้นการเรียนรู้จากการปฏิบัติ</t>
  </si>
  <si>
    <t>พัฒนาทักษะทางวิชาการและวิชาชีพเพื่อการัจดการเรียนรู้จากการปฏิบัติการ</t>
  </si>
  <si>
    <t>การศึกษาดูงานสถานประกอบการเพื่อการวิจัยพัฒนาผลิตภัณฑ์อาหาร</t>
  </si>
  <si>
    <t>ค่ายวิทยาศาสตร์</t>
  </si>
  <si>
    <t>สัปดาห์วิทยาศาสตร์แห่งชาติ ประจำปี 2561</t>
  </si>
  <si>
    <t>แนะแนวการศึกษาต่อคณะวิทยาศาสตร์และเทคโนโลยี</t>
  </si>
  <si>
    <t>อบรมการทำยาสมุนไพรสำหรับนักศึกษา</t>
  </si>
  <si>
    <t>การพัฒนาห้องเรียนแบบ Active learning classroom : Pre-Clinic แพทย์แผนไทย</t>
  </si>
  <si>
    <t>พัฒนาการเรียนการสอนที่เน้นการเรียนรู้จากการปฏิบัติ (IPE) (ENG)</t>
  </si>
  <si>
    <t>ฝึกปฏิบัติการสอนนักศึกษาสร้างสื่อการเรียนการสอนด้วยตนเอง</t>
  </si>
  <si>
    <t>การพัฒนาทักษะด้วยแผนภาพของนักศึกษาคณะเทคโนโลยีสารสนเทศ</t>
  </si>
  <si>
    <t>การพัฒนากระบวนการการเรียนการสอนเทคโนโลยีสารสนเทศที่เน้นการเรียนรู้จากการปฏิบัติ</t>
  </si>
  <si>
    <t>การฝึกทักษะทางคณิตศาสตร์แบบ STEM Edu สำหรับนักศึกษาสาขาวิทยาการคอมพิวเตอร์</t>
  </si>
  <si>
    <t>ฝึกปฏิบัติสร้างอากาศยานไร้คนขับสำหรับงานเกษตรแบบบินอัตโนมัตินำรองด้วยระบบดาวเทียม</t>
  </si>
  <si>
    <t>ฝึกปฏิบัติสร้างรถอัตโนมัตินำร่องด้วยระบบดาวเทียม</t>
  </si>
  <si>
    <t>อบรเชิงปฏิบัติการสร้างแอพพลิเคชั่นด้วย App inventor 2 สำหรับนักศึกษาคอมพิวเตอร์ประยุกต์</t>
  </si>
  <si>
    <t>การอบรมเชิงปฏิบัติการการเป็นผู้ตัดสินกีฬากรีฑา</t>
  </si>
  <si>
    <t>การอบรมเชิงปฏิบัติการทักษะกีฬา คริกเก็ต</t>
  </si>
  <si>
    <t>การอบรมเชิงปฏิบัติการการเป็นผู้ตัดสินฟุตซอล</t>
  </si>
  <si>
    <t>การอบรมเชิงปฏิบัติการการเป็นผู้ตัดสินกีฬาบาสเกตบอล</t>
  </si>
  <si>
    <t>การพัฒนาการจัดการเรียนรู้ Active Learning เพื่อพัฒนาทักษะที่จำเป็นในศตวรรษที่ 21</t>
  </si>
  <si>
    <t>การศึกษาดูงานการจัดการศึกษาด้วยกระบวนการ PLC (Professional Learning Community)</t>
  </si>
  <si>
    <t>การพัฒนาการเรียนการสอน Stem Education ให้แก่นักศึกษาครูปฐมวัย</t>
  </si>
  <si>
    <t>การฝึกอบรมวิชาผู้กำกับลูกเสือสำรอง ขั้นความรู้เบื้องต้น และการฝึกอบรมวิชาผู้กำกับลูกเสือสามัญรุ่นใหญ่ ชั้นความรู้เบื้องต้น</t>
  </si>
  <si>
    <t>การพัฒนากระบวนการเรียนการสอน การฝึกประสบการณ์วิชาชีพครู 13 สาขาวิชา และโรงเรียนเครือข่าย</t>
  </si>
  <si>
    <t>การจัดทำสารนิทัศน์เพื่อส่งเสริมการเรียนรู้ของนักศึกษาครูปฐมวัย</t>
  </si>
  <si>
    <t>ส่งเสริมการเรียนรู้โดยใช้โครงการเพื่อพัฒนาความเป็นครู</t>
  </si>
  <si>
    <t>การพัฒนาศักยภาพการเรียนรู้ในศตวรรษที่ 21</t>
  </si>
  <si>
    <t>การพัฒนาทักษะการเรียนรู้ตามกรอบมาตรฐานคุณวุฒิการศึกษาด้วยกระบวนการเรียนรู้จากการปฏิบัติและแนว STEM Education ของนักศึกษาสาขาพลศึกษา</t>
  </si>
  <si>
    <t>การเรียนรู้จากการปฏิบัติจริงวิชาการเป็นผู้นำนันทนาการและการอยู่ค่ายพักแรม</t>
  </si>
  <si>
    <t>จัดหาทรัพยากรสารสนเทศเพื่อสนับสนุนการเรียนรู้ตามความต้องการของหลักสูตร</t>
  </si>
  <si>
    <t>พัฒนาระบบห้องสมุดเทคโนโลยี RFID (Radio Frequency Identification) (เพิ่มเติม)</t>
  </si>
  <si>
    <t>พัฒนาระบบอุปกรณ์การเรียนรู้สื่อออนไลน์</t>
  </si>
  <si>
    <t>พัฒนาระบบห้องสมุดอัตโนมัติ</t>
  </si>
  <si>
    <t>การฝึกทักษะการเลี้ยงปลาดุก</t>
  </si>
  <si>
    <t>การเพาะพันธุ์ปลานิลแปลงเพศ</t>
  </si>
  <si>
    <t>พัฒนาการจัดการเรียนรู้แบบ Action Learning คณะเทคโนโลยีการเกษตร</t>
  </si>
  <si>
    <t>การพัฒนาทักษะวิชาขีพเกษตรโดยใช้รูปแบบบริษัทจำลอง</t>
  </si>
  <si>
    <t>การเรียนรู้เชิงปฏิบัติการด้านการจัดร้านค้าร่วมกับชุมชนและการสื่อสารอย่างสร้างสรรค์</t>
  </si>
  <si>
    <t>การเรียนเชิงปฏิบัติการด้านการออกแบบนวัตกรรมด้านการจัดการสารสนเทศทางธุรกิจของสาขาวิชาการจัดการสารสนเทศทางธุรกิจ</t>
  </si>
  <si>
    <t>ผู้ประกอบการรุ่นเยาว์พัฒนาทักษะการเรียนรู้ในศตวรรษที่ 21</t>
  </si>
  <si>
    <t>การพัฒนาความรู้และทักษะทางวิชาการ และวิชาชีพ สาขาบริหารธุรกิจ</t>
  </si>
  <si>
    <t>การพัฒนาความรู้และทักษะทางวิชาการ และวิชาชีพ สาขานิเทศศาสตร์ (สื่อสาร)</t>
  </si>
  <si>
    <t>การพัฒนาความรู้และทักษะทางวิชาการ และวิชาชีพ สาขานิเทศศาสตร์ (วิทยุโทรทัศน์)</t>
  </si>
  <si>
    <t>สร้างนักบัญชีคุณภาพรุ่นใหม่ (Young &amp; Smart Accountants)</t>
  </si>
  <si>
    <t>ศึกษาดูงานสถานประกอบการและเทคโนโลยีการผลิต</t>
  </si>
  <si>
    <t>อบรมเชิงปฏิบัติการเพื่อทักษะวิชาชีพทางด้านเทคโนโลยีอุตสาหกรรม</t>
  </si>
  <si>
    <t>อบรมและฝึกปฏิบัติการโปรแกรมสำเร็จรูปเพื่อการวิเคราะห์ข้อมูล</t>
  </si>
  <si>
    <t>อบรมและฝึกปฏิบัติการโปรแกรมสำเร็จรูปเพื่อการออกแบบทางวิศวกรรม</t>
  </si>
  <si>
    <t>พัฒนาฝึกปฏิบัติของนักศึกษาชั้นปีที่ 3-4 สาขาวิศวกรรมสารสนเทศและการสื่อสาร ด้านการออกแบบแผ่นวงจรพิมพ์และการเขียนชุดคำสั่งสำฟรับแผ่นวงจรพิมพ์เพื่อการสื่อสารข้อมูล</t>
  </si>
  <si>
    <t>พัฒนาฝึกปฏิบัติการเข้าสายสัญญาณ เพื่อการแข่งขันสุดยอดฝีมือสายสัญญาณ</t>
  </si>
  <si>
    <t>การศึกษาสถาปัตยกรรมและการออกแบบ (Architectural and Design Education)</t>
  </si>
  <si>
    <t>ปรับปรุงห้องปฏิบัติและจัดหาสื่อการเรียนเพื่อสนับสนุนการเรียนรู้จากการปฏิบัติ</t>
  </si>
  <si>
    <t>อบรมเชิงปฏิบัติการผ่านกระบวนการจัดค่ายเพื่อพัฒนา Active Learning สำหรับนักศึกษาครู คณะมนุษย์ฯ ด้วย STEM Edu</t>
  </si>
  <si>
    <t>English Camp และละครภาษาอังกฤษเพื่อฝึกปฏิบัติการใช้ภาษาอังกฤษในสถานการณ์จำลอง</t>
  </si>
  <si>
    <t>ค่ายพัฒนาสื่อศิลปะสร้างสรรค์เพื่อน้อง</t>
  </si>
  <si>
    <t>การฝึกปฏิบัติกระบวนการเก็บข้อมูลทางประวัติศาสตร์ นักศึกษาวิชาชีพครูสังคมศึกษา</t>
  </si>
  <si>
    <t>การฝึกสมาธิและวิปัสสนาเพื่อเรียนรู้การพัฒนาดุลยภาพของชีวิตตามหลักไตรสิกขา นักศึกษาวิชาชีพครูสังคมศึกษา</t>
  </si>
  <si>
    <t>สังคมวิชาการ</t>
  </si>
  <si>
    <t>สัมมนาภาษาไทย</t>
  </si>
  <si>
    <t>ค่ายภาษาไทยเพื่อการเรียนรู้</t>
  </si>
  <si>
    <t>การแสดงผลงานทางดนตรีและนาฏศิลป์</t>
  </si>
  <si>
    <t>ฝึกปฏิบัติการใช้ภาษาอังกฤษในสถานการณ์จำลอง</t>
  </si>
  <si>
    <t>เรียนรู้การปฏิบัติงานบริษัทสำนักพิมพ์จีนและเส้นทางวัฒนธรรมเชื้อสายไทยจีน ย่านเยาวราช</t>
  </si>
  <si>
    <t>การเรียนรู้เชิงปฏิบัติการในท้องถิ่น "การปกครองท้องถิ่นแบบพิเศษ"</t>
  </si>
  <si>
    <t>การเรียนรู้เศรษฐกิจพอเพียง</t>
  </si>
  <si>
    <t xml:space="preserve">ส่งเสริมทักษะความรู้นักศึกษาสาขานิติศาสตร์ </t>
  </si>
  <si>
    <t xml:space="preserve"> - การขออนุญาตเข้าเมือง หรือขอนุญาตทำงานของคนต่างด้าว</t>
  </si>
  <si>
    <t xml:space="preserve"> - เรียนรู้การปฏิบัติ ณ ศาลปกครองกลางและศาลปกครองสูงสุด</t>
  </si>
  <si>
    <t xml:space="preserve"> - เสวนาวิชาการ การโพสข้อความอย่างไร ให้ปลอดภัยจากการหมื่นประมาท</t>
  </si>
  <si>
    <t>นักพัฒนาชุมชนมืออาชีพ</t>
  </si>
  <si>
    <t>อบรมเชิงปฏิบัติการ 4 ฐานการเรียนรู้ กิจกรรมค่ายการเรียนรู้สิ่งแวดล้อมและตามธรรมชาติ</t>
  </si>
  <si>
    <t>การเรียนรู้การพัฒนาร่วมกับชุมชน</t>
  </si>
  <si>
    <t>พัฒนาการเรียนการสอนสาขาวิชาสารสนเทศศาสตร์และบรรณารักษ์ศาสตร์ร่วมกับห้องสมุด</t>
  </si>
  <si>
    <t>โครงการที่ 10 พัฒนาการเรียนรู้ของนักศึกษาร่วมกับสถานประกอบการ</t>
  </si>
  <si>
    <t>พัฒนาการเรียนรู้ของนักศึกษาร่วมกับสถานประกอบการ</t>
  </si>
  <si>
    <t>พัฒนาทักษะด้านการกำหนดรายการอาหารพร้อมทั้งการออกแบบลักษณะของอาหาร เพื่อการคำนวณต้นทุนของนักศึกษาโดยเชฟมืออาชีพจากสถานประกอบการ</t>
  </si>
  <si>
    <t>การอบรมและทดสอบสมรรถนะวิชาชีพด้านการประกอบอาหารของนักศึกษาชั้นปีที่ 4 โดยชมรมพ่อครัวชะอำ หัวหิน</t>
  </si>
  <si>
    <t>การอบรม Creative Cuisine and Food cost ร่วมกับชมรมพ่อครัวชะอำ หัวหิน</t>
  </si>
  <si>
    <t>พัฒนาศักยภาพการใช้ภาษาอังกฤษเพื่อการสื่อสารร่วมกับสถานประกอบการของสาขาเทคโนโลยีและศิลปะการประกอบอาหาร</t>
  </si>
  <si>
    <t>การพัมนาการเรียนรู้ของนักศึกษา คณะเทคโนโลยีสารสนเทศร่วมกับสถานประกอบการผ่านรูปแบบ WIL สหกิจศึกษา</t>
  </si>
  <si>
    <t>การพัฒนานักศึกษาฝึกประสบการณ์วิชาชีพครูคณะครุศาสตร์สู่ความเป็นเลิศทางการศึกษา</t>
  </si>
  <si>
    <t>การเรียนรู้ร่วมกับผู้ประกอบการฟาร์มเพาะพันธุ์กุ้งทะเล</t>
  </si>
  <si>
    <t>การเรียนรู้จากผู้ประกอบการ และการฝึกปฏิบัติงานในฟาร์มจริง</t>
  </si>
  <si>
    <t>พัฒนาการเรียนรู้ของนักศึกษาการตลาดร่วมกับสถานประกอบการ</t>
  </si>
  <si>
    <t>การเรียนรู้ของนักศึกษาร่วมกับสถานประกอบการ</t>
  </si>
  <si>
    <t>การเรียนรู้เชิงปฏิบัติการด้านการจัดการธุรกิจค้าปลึกสมัยใหม่ (ร่วมกับบิ๊กซี แม็คโคร อิชิตัน เซนทรัล และบริษัทในเครือฯลฯ)</t>
  </si>
  <si>
    <t>นวัตกรรมการเรียนรู้ตามนโยบายไทยแลนด์ 4.0 ร่วมกับบริษัทเอกชน</t>
  </si>
  <si>
    <t>พัฒนาการเรียนรู้ของนักศึกษาร่วมกับสถานประกอบการ (Work Integrated Learning : WIL) ด้านพลังงานทดแทนและการอนุรักษ์พลังงาน</t>
  </si>
  <si>
    <t>ร่วมมือพัฒนาการเรียนรู้ร่วมกับสถานประกอบการ สาขาวิชาวิศวกรรมสารสนเทศและการสื่อสาร</t>
  </si>
  <si>
    <t>การศึกษาดูงานภาคอุตสาหกรรมด้านเทคโนโลยีไฟฟ้าและทำความร่วมมือกับสถานประกอบการณ์เพื่อดำเนินการสหกิจศึกษา</t>
  </si>
  <si>
    <t>ศึกษาเรียนรู้จากสถานประกอบการจริงเพื่อเท่าทันเทคโนโลยี</t>
  </si>
  <si>
    <t>การส่งเสริมการเรียนรู้ของผู้เรียนกับสถานประกอบการ บริษัท Pilaster Studio Design</t>
  </si>
  <si>
    <t>ศึกษาดูงานโรงเรียน</t>
  </si>
  <si>
    <t>Growing up with HUSS ตอน ความลับของอาเซียน</t>
  </si>
  <si>
    <t>แลกเปลี่ยนเรียนรู้ด้านการบริหารหลักสูตรและบันทึกความร่วมมือ MOU กับมหาวิทยาลัยราชภัฏสวนดุสิต</t>
  </si>
  <si>
    <t>เสริมทักษะการปฏิบัติงานด้านการโรงแรมและการท่องเที่ยว</t>
  </si>
  <si>
    <t>ฝึกปฏิบัติการสอนในสถานศึกษาด้วยกิจกรรมการสอนศิลปะสำหรับเด็ก</t>
  </si>
  <si>
    <t>เรียนรู้วิชาการ ก้าวย่างตามรอยพ่อของนักเรียนโรงเรียนศรัทธาสมุทร จังหวัดสมุทรสงคราม</t>
  </si>
  <si>
    <t>ค่ายเยาวชนดนตรีและนาฏศิลป์ โรงเรียนหนองหญ้าปล้องวิทยา (MOU)</t>
  </si>
  <si>
    <t>เรียนรู้งานแปลและงานธุรกิจอย่างมืออาชีพ</t>
  </si>
  <si>
    <t>การพัฒนาการเรียนรู้ร่วมกับเครือข่ายการพัมนา และการสร้างความรุดหน้าทางวิชาการ</t>
  </si>
  <si>
    <t>นำเสนอผลงานฝึกประสบการณ์วิชาชีพ สาขาวิชารัฐประศาสนศาสตร์ ปีการศึกษา 2560</t>
  </si>
  <si>
    <t>โครงการที่ 11 พัฒนาอาจารย์ด้านทักษะทางวิชาการและกระบวนการจัดการเรียนรู้จากการปฏิบัติ</t>
  </si>
  <si>
    <t>อบรมทักษะการสอนด้วยภาษาอังกฤษและการสร้างสื่อการสอนอิเล็กทรอนิกส์</t>
  </si>
  <si>
    <t>สร้างสื่ออิเล็กทรอสิกส์ของคณาจารย์คณะเทคโนโลยีสารสนเทศ</t>
  </si>
  <si>
    <t>ฝึกปฏิบัติการทักษะวิชาชีพด้านคอมพิวเตอร์เฉพาะทาง</t>
  </si>
  <si>
    <t>พัฒนาทักษะการสอนโดยเน้นการเรียนแบบ Active Learning ของคณะเทคโนโลยีสารสนเทศ</t>
  </si>
  <si>
    <t>สนับสนุนการสร้างนวัตกรรมดิจิทัลตามนโยบาย Thailand 4.0 เพื่อส่งเสริมความคิดสร้างสรรค์ของนักศึกษา</t>
  </si>
  <si>
    <t>การพัฒนาการเรียนรู้ของอาจารย์คณะเทคโนโลยีสารสนเทศร่วมกับสถานประกอบการ</t>
  </si>
  <si>
    <t>การพัฒนาทักษะการสร้างสื่ออิเล็กทรอนิกส์ที่ใช้ในการเรียนการสอนของอาจารย์สาขาวิชาการศึกษาปฐมวัย</t>
  </si>
  <si>
    <t>พัฒนาทักษะการสอนแบบ e-learning สำหรับอาจารย์คณะครุศาสตร์</t>
  </si>
  <si>
    <t>การจัดที่ปรึกษาทำผลงานวิชาการ (เอกสาร/ตำรา) ของคณาจารย์คณะครุศาสตร์</t>
  </si>
  <si>
    <t>พัฒนาทักษะการสอนการปฏิบัติการและสื่อการเรียนรู้สำหรับครูสาขาวิชาพลศึกษา</t>
  </si>
  <si>
    <t>ส่งเสริมและช่วยเหลือทักษะการรู้สารสนเทศ</t>
  </si>
  <si>
    <t>การพัฒนาเทคนิคการจัดการเรียนรู้แบบ Active Learning คณะเทคโนโลยีการเกษตร</t>
  </si>
  <si>
    <t>พัฒนาทักษะการสอนของคณาจารย์แบบ Action Learning ในรูปแบบการอบรมสัมมนา</t>
  </si>
  <si>
    <t>ศึกษาดูงานด้านการอนุรักษ์พลังงานและฝึกปฏิบัติการพัฒนาความสามารถของนักศึกษาด้านการอนุรักษ์พลังงาน</t>
  </si>
  <si>
    <t>การอบรมเชิงปฏิบัติการ การสอนแบบ Active Learnig : Technology driven-learning</t>
  </si>
  <si>
    <t>การพัมนาอาจารย์เพื่อการเขียนเอกสารประกอบการสอนและตำราทางวิศวกรรมและเทคโนโลยี</t>
  </si>
  <si>
    <t>อบรมคณาจารย์นิเทศสหกิจศึกษาสาขาวิชาวิศวกรรมอุตสาหการ</t>
  </si>
  <si>
    <t>พัฒนาทักษะทางวิชาการของอาจารย์สาขาวิชาวิศวกรรมสารสนเทศและการสื่อสาร</t>
  </si>
  <si>
    <t>การพัฒนาอาจารย์ด้านทักษะวิชาชีพวิศวกรรมไฟฟ้า</t>
  </si>
  <si>
    <t>อบรมเชิงปฏิบัติการการจำลองเสมือนจริง CFD ขั้นสูง ด้วยโปรแกรมคอมพิวเตอร์</t>
  </si>
  <si>
    <t>อบรมเชิงปฏิบัติการการจำลองเสมือนจริงวิธีไฟไนต์เอลิเมนต์ ด้วยโปรแกรมคอมพิวเตอร์ ครั้งที่ 3</t>
  </si>
  <si>
    <t>การผลิตสื่ออิเล็กทรอนิกส์ของอาจารย์สำหรับการเรียนการสอนคณะมนุษย์</t>
  </si>
  <si>
    <t>โครงการที่ 12 พัฒนาความสามารถทางวิชาการของนักศึกษา</t>
  </si>
  <si>
    <t>การพัฒนาทักษะด้านอาหารโดยเชฟมืออาชีพ</t>
  </si>
  <si>
    <t>เตรียมความพร้อมก่อนฝึกประสบการณ์วิชาชีพ</t>
  </si>
  <si>
    <t>เตรียมความพร้อมของนักศึกษาก่อนเข้าศึกษา</t>
  </si>
  <si>
    <t>เตรียมความพร้อมก่อนสอบบรรจุครู</t>
  </si>
  <si>
    <t>ประกวดแข่งขันและนำเสนอผลงานวิชาการของนักศึกษา</t>
  </si>
  <si>
    <t>แข่งขันทักษะทางวิชาการและวิชาชีพแพทย์แผนไทย มหาวิทยาลัยราชภัฏ ครั้งที่ 5</t>
  </si>
  <si>
    <t>พัฒนาความสามารถทางวิชาการและวิชาชีพนักศึกษาแพทย์แผนไทย</t>
  </si>
  <si>
    <t>อบรมเรื่องกฎหมายและความปลอดภัยในสำนักงาน พ.ร.บ. ไอที</t>
  </si>
  <si>
    <t>พัฒนาระบบและกลไกการบริหารงานวิจัย คณะเทคโนโลยีสารสนเทศ</t>
  </si>
  <si>
    <t>การนำเสนอบทความวิจัยในการประชุมวิชาการระดับชาติ (NCTIM)</t>
  </si>
  <si>
    <t>การฝึกทักษะเพื่อเสริมทักษะวิชาชีพทางด้านวิทยาการคอมพิวเตอร์ตามหลักสูตรฉบับปรับปรุง</t>
  </si>
  <si>
    <t>อบรมเชิงปฏิบัติการใบรับรองมาตรฐานวิชาชีพด้านการสอบใบรับรองความสามารถของ Microsoft Office Specialist (Microsoft Excel 2013)</t>
  </si>
  <si>
    <t>อบรมเชิงปฏิบัติการใบรับรองมาตรฐานวิชาชีพด้านการสอบใบรับรองความสามารถของ Microsoft Access 2013</t>
  </si>
  <si>
    <t>เสวนาไอทีกับเทคโนโลยีไทยแลนด์ 4.0</t>
  </si>
  <si>
    <t>การเตรียมความพร้อมวิชาคอมพิวเตอร์ คณิตศาสตร์ ภาษาอังกฤษก่อนเข้าศึกษาของนักศึกษาใหม่</t>
  </si>
  <si>
    <t>การเตรียมความพร้อมการแข่งขันทักษะวิชาการ พ.จ.น.ก.</t>
  </si>
  <si>
    <t>การพัฒนาครูพันธ์ใหม่ในศตวรรษที่ 21</t>
  </si>
  <si>
    <t>การเตรียมตัวสอบแข่งขัน บรรจุครู สำหรับนักศึกษาชั้นปีที่ 5</t>
  </si>
  <si>
    <t>พัฒนาทักษะการแข่งขันทางวิชาการของนักศึกษาสาขาวิชาการศึกษาปฐมวัยและพลศึกษา</t>
  </si>
  <si>
    <t>อบรมทักษะด้านระบบความปลอดภัยของอาหาร (BRC และสารที่ก่อให้เกิดภูมิแพ้ในอาหาร) ของนักศึฏษาสาขาวิทยาศาสตร์และเทคโนโลยีการอาหาร</t>
  </si>
  <si>
    <t>การเสริมสร้างทักษะและเทคนิคการสอนเพื่อความเป็นครูเกษตรในยุคไทยแลนด์ 4.0</t>
  </si>
  <si>
    <t>การพัมนาทักษะเครื่องยนต์ทางเพาะเลี้ยงสัตว์น้ำ</t>
  </si>
  <si>
    <t>ปรับความรู้พื้นฐานและเตรียมความพร้อมเพื่อการทำงานของนักศึกษาคณะเทคโนโลยีการเกษตร</t>
  </si>
  <si>
    <t>พัฒนาความสามารถทางวิชาการสาขาการจัดการสารสนเทศทางธุรกิจ</t>
  </si>
  <si>
    <t>พัฒนาความสามารถทางวิชาการสาขาวิชาบริหารธุรกิจ (ป.โท)</t>
  </si>
  <si>
    <t>พัฒนาความสามารถทางวิชาการของนักศึกษาสาขาวิชาการตลาด</t>
  </si>
  <si>
    <t>พัฒนาทักษะด้านคอมพิวเตอร์สำหรับนักศึกษาแขนงวิชาการจัดการ</t>
  </si>
  <si>
    <t>การแข่งขันทักษะวิชาการทางด้านนิเทศศาสตร์ระดับชาติและนานาชาติ</t>
  </si>
  <si>
    <t>พัฒนาความสามารถนักศึกษาทางวิชาการสาขาบัญชี</t>
  </si>
  <si>
    <t>การแข่งขันการออกแบบผลิตภัณฑ์ด้วยโปรแกรมคอมพิวเตอร์</t>
  </si>
  <si>
    <t>พัฒนาความเข้มแข็งทางวิชาการและวิชาชีพด้านระบบเครือข่ายคอมพิวเตอร์ของนักศึกษาสาขาวิชาวิศวกรรมสารสนเทศและการสื่อสารเพื่อการแข่งขัน</t>
  </si>
  <si>
    <t>พัฒนาความเข้มแข็งทางวิชาการด้านระบบการออกแบบฐานข้อมูลของนักศึกษา</t>
  </si>
  <si>
    <t>เตรียมพร้อมก่อนสอบขอรับใบอนุญาตประกอบวิชาชีพวิศวกรรมควบคุมสาขาวิชาวิศวกรรมไฟฟ้าสื่อสาร</t>
  </si>
  <si>
    <t>การเพิ่มทักษะวิทยาศาสตร์และคณิตศาสตร์เทคโนโลยีไฟฟ้า</t>
  </si>
  <si>
    <t>การเตรียมความพร้อมนักศึกษาด้านการสร้างนวัตกรรมและนำเสนองานวิจัย</t>
  </si>
  <si>
    <t>จัดหาวัสดุสร้างความเชี่ยวชาญด้านการควบคุมพีแอลซี</t>
  </si>
  <si>
    <t>การพัมนาความสามารถในการผลิตสื่ออิเล็กทรอนิกส์สำหรับจัดการเรียนการสอน</t>
  </si>
  <si>
    <t>เตรียมความพร้อมก่อนสอบขอใบอนุญาตประกอบวิชาชีพวิศวกรรมควบคุม</t>
  </si>
  <si>
    <t>แข่งขันทักษะวิชาการ</t>
  </si>
  <si>
    <t>พัฒนาทักษะวิชาการด้านการท่องเที่ยวและการโรงแรมเพื่อการแข่งขัน</t>
  </si>
  <si>
    <t>พัฒนาความสามารถทางวิชาการของนักศึกษาสาขาวิชาภาษาอังกฤษ (ค.บ.)</t>
  </si>
  <si>
    <t>ประกวดแข่งขันผลงานด้านศิลปะ</t>
  </si>
  <si>
    <t>พัฒนาความสามารถทางวิชาการของนักศึกษาสาขาภาษาไทย</t>
  </si>
  <si>
    <t>พัฒนานักศึกษาเข้าประกวดดนตรีไทยระดับชาติ</t>
  </si>
  <si>
    <t>พัฒนาความสามารถทางวิชาการของนักศึกษาสาขาวิชาภาษาอังกฤษธุรกิจ</t>
  </si>
  <si>
    <t>อบรมความรู้ทางภาษาจีนสู่การแข่งขันภาษาจีนเพชรยอดมงกุฏ พ.ศ. 2561</t>
  </si>
  <si>
    <t>พัฒนาความสามารถทางวิชาการของนักศึกษาสาขาวิชาภาษาจีนสู่การแข่งขันทางวิชาการ</t>
  </si>
  <si>
    <t>รปศ.วิชาการ</t>
  </si>
  <si>
    <t>เตรียมความพร้อมสำหรับสอบภาค ก. ขององค์กรปกครองส่วนท้องถิ่น</t>
  </si>
  <si>
    <t>ปรับพื้นฐานเพื่อเตรียมความพร้อมสำหรับนักศึกษา</t>
  </si>
  <si>
    <t>เตรียมความพร้อมนักศึกษาและฝึกอบรมเขียนตอบข้อสอบกฎหมายสาขาวิชานิติศาสตร์</t>
  </si>
  <si>
    <t>พัฒนาทักษะด้านการประกวดและการนำเสนอผลงานออกแบบ สาขาวิชาศิลปะและการออกแบบ</t>
  </si>
  <si>
    <t>การบรรยายเชิงปฏิบัติการพิเศษโดยผู้เชี่ยวชาญเฉพาะด้านศิลปะและการออกแบบเพื่อเตรียมความพร้อมนักศึกษาสู่การเป็นบัณฑิตที่มีคุณภาพ</t>
  </si>
  <si>
    <t>การนำเสนอผลงานวิชาการในระดับชาติและนานาชาติ</t>
  </si>
  <si>
    <t>พัฒนาความสามารถทางด้านวิชาการในอุตสาหกรรมการท่องเที่ยวและบริการ</t>
  </si>
  <si>
    <t>การพัฒนาทักษะทางวิชาการของนักศึกษา (พ.จ.น.ก.) สัมพันธ์</t>
  </si>
  <si>
    <t>โครงการที่ 13 พัฒนาศูนย์ระเบียงความคิดสร้างสรรค์และนวัตกรรม</t>
  </si>
  <si>
    <t>ส่งเสริมและสนับสนุนการพัฒนาผลงานนวัตกรรมด้านวิทยาศาสตร์และเทคโนโลยี</t>
  </si>
  <si>
    <t>การพัฒนาความคิดสร้างสรรค์และผลงานของนักศึกษาด้วยงานวิจัยเชิงพื้นที่ โดยใช้เทคโนโลยีสารสนเทศ</t>
  </si>
  <si>
    <t>พัฒนานวัตกรรมดิจิตอลคอนเทนท์สามมิติเพื่อพัฒนาทักษะการเรียนรู้และความคิดสร้างสรรค์</t>
  </si>
  <si>
    <t>ทักษะการผลิตสื่อการสอนแบบคิดเชิงสร้างสรรค์ตามแนว CBL</t>
  </si>
  <si>
    <t>การประกวดผลงานความคิดสร้างสรรค์ของนักศึกษาวิชาชีพครู</t>
  </si>
  <si>
    <t>สร้างสรรค์ประติมากรรมสะท้อนอัตลักษณ์การเรียนรู้ (Library Land Mark)</t>
  </si>
  <si>
    <t>ส่งเสริมและสนับสนุนให้นักศึกษาสร้างสรรค์ผลงานและนวัตกรรม</t>
  </si>
  <si>
    <t>จัดทำสื่อสร้างสรรค์เกียรติภูมิปัญญามหาวิทยาลัยราชภัฏเพชรบุรี</t>
  </si>
  <si>
    <t>ส่งเสริมการอ่านเชิงรุก กิจกรรม "Read for Life 2018 @PBRU"</t>
  </si>
  <si>
    <t>มุมความคิดสร้างสรรค์สาขาเพาะเลี้ยงสัตว์น้ำ</t>
  </si>
  <si>
    <t>วิจัยสำหรับนักศึกษา สาขาเทคโนโลยีอุตสาหกรรม</t>
  </si>
  <si>
    <t>การส่งเสริมความคิดสร้างสรรค์และนวัตกรรมการออกแบบสถาปัตยกรรมภายใน</t>
  </si>
  <si>
    <t>ประกวดคิดสร้างสรรค์ นวัตกรรมสร้างชาติ สู่ไทยแลนด์ 4.0</t>
  </si>
  <si>
    <t>การอบรมเชิงปฏิบัติการสร้างสรรค์ศิลปกรรม ครั้งที่ 2</t>
  </si>
  <si>
    <t>ส่งเสริมการผลิตและพัฒนา ผลงานศิลปะและการออกแบบที่มีคุณภาพ เตรียมพร้อมเพื่อการนำเสนอหรือการประกวด</t>
  </si>
  <si>
    <t>โครงการที่ 14 สร้างอัตลักษณ์และคุณลักษณะของบัณฑิตที่พึงประสงค์</t>
  </si>
  <si>
    <t>โครงการที่ 15พัฒนาสุขภาวะของนักศึกษา</t>
  </si>
  <si>
    <t>โครงการที่ 16 พัฒนาทักษะการใช้ ICT แก่นักศึกษา</t>
  </si>
  <si>
    <t>อบรมทักษะการใช้ ICT สำหรับนักศึกษาคณะวิทยาศาสตร์และเทคโนโลยี</t>
  </si>
  <si>
    <t>การอบรมเชิงปฏิบัติการการสืบค้น electronic database ในระดับสากลทางด้านเคมี</t>
  </si>
  <si>
    <t>อบรมเชิงปฏิบัติการระบบเครือข่ายสำนักงานอัตโนมัติ</t>
  </si>
  <si>
    <t>อบรมเชิงปฏิบัติการการวิเคราะห์ข้อมูลรูปภาพด้วยเทคนิค Data Analytics</t>
  </si>
  <si>
    <t>อบรมเชิงปฏิบัติการการใช้เครื่องมือเทคโนโลยีสารสนเทศและการสื่อสารสำหรับการเรียนการสอนในยุค 4.0</t>
  </si>
  <si>
    <t>อบรมเชิงปฏิบัติการโปรแกรมประยุกต์เว็บแอพเพื่อการสื่อสาร</t>
  </si>
  <si>
    <t>อบรมเชิงปฏิบัติการการวิเคราะห์ข้อมูลด้วยเทคนิค Data Mining</t>
  </si>
  <si>
    <t>อบรมเชิงปฏิบัติการ AI</t>
  </si>
  <si>
    <t>มาตรฐานไอทีแก่นักศึกษาคอมพิวเตอร์ (Microsoft PowerPoint 2013)</t>
  </si>
  <si>
    <t>การพัฒนาครูต้นแบบกระบวนการจัดการเรียนรู้ด้วยโครงการโดยใช้ไอซีที (Project-based Learning using ICT) ตามแนวคอนสตรักวันนิซึม (Constructionism) แก่นักศึกษาสาขาคอมพิวเตอร์</t>
  </si>
  <si>
    <t>การอบรมเชิงปฏิบัติการการติดตั้งและบริหารเครื่องแม่ข่ายอินเทอร์เน็ต</t>
  </si>
  <si>
    <t xml:space="preserve">การอบรมเชิงปฏิบัติ "การพัฒนาสื่อสารการเรียนการสอนความจริงเสริม (Augmented Reality) </t>
  </si>
  <si>
    <t>อบรมเชิงปฏิบัติการอินเตอร์เน็ตในทุกสิ่ง (IoT : Internet of Things)</t>
  </si>
  <si>
    <t>อบรมเชิงปฏิบัติการการประยุกต์ใช้เทคโนโลยีเพื่อสร้างอาชีพบนระบบออนไลน์</t>
  </si>
  <si>
    <t>การพัมนาทักษะการสืบค้นข้อมูลอย่างมีประสิทธิภาพเพื่อการเรียนรู้ในศตวรรษที่ 21</t>
  </si>
  <si>
    <t>การฝึกอบรมเชิงปฏิบัติการผลิตสื่อการเรียนการสอนดิจิตอลอย่างง่ายสำหรับครูเกษตรด้วยโปรแกรม Prezi และ PowerPoint</t>
  </si>
  <si>
    <t>การอบรมเชิงปฏิบัติการเรื่องทักษะ ICT เบื้องต้นเพื่อการประยุกต์ใช้ในงาน Smart Farm</t>
  </si>
  <si>
    <t>การพัฒนาทักษะการใช้ ICT แก่นักศึกษาคณะวิทยาการจัดการ</t>
  </si>
  <si>
    <t>อบรม ICT สำหรับนักศึกษาครู และอบรม ICT เพื่องานอาชีพ</t>
  </si>
  <si>
    <t>โครงการที่ 17 พัฒนาหลักสูตรสองภาษาและนานาชาติ</t>
  </si>
  <si>
    <t>โครงการที่ 18 แลกเปลี่ยนนักศึกษาและอาจารย์ระหว่างประเทศ</t>
  </si>
  <si>
    <t>แลกเปลี่ยนนักศึกษาคณะวิทยาศาสตร์และเทคโนโลยีกับมหาวิทยาลัยในต่างประเทศ</t>
  </si>
  <si>
    <t>แลกเปลี่ยนนักศึกษาและอาจารย์</t>
  </si>
  <si>
    <t>แลกเปลี่ยนอาจารย์และนักศึกษากับมหาวิทยาลัยตามความร่วมมือในต่างประเทศ</t>
  </si>
  <si>
    <t>โครงการที่ 19 พัฒนาทักษะภาษาต่างประเทศของนักศึกษาและอาจารย์</t>
  </si>
  <si>
    <t>พัฒนาทักษะภาษาอังกฤษทางวิชาชีพ</t>
  </si>
  <si>
    <t>พัฒนาศักยภาพด้านภาษาอังกฤษแก่บุคลากรและนักศึกษา</t>
  </si>
  <si>
    <t>อบรมการเขียนบทความภาษาอังกฤษ (English for Academic Paper)</t>
  </si>
  <si>
    <t>การอบรมเชิงปฏิบัติการเพื่อยกระดับและพัฒนาศักยภาพทักษะสื่อสารด้วยภาษาอังกฤษ</t>
  </si>
  <si>
    <t>การฝึกทักษะภาษาอังกฤษเพื่อการสื่อสาร</t>
  </si>
  <si>
    <t>การอบรมเชิงปฏิบัติการ "การพัฒนาทักษะภาษาต่างประเทศสำหรับนักศึกษาคณะเทคโนโลยีการเกษตร"</t>
  </si>
  <si>
    <t>การอบรมเชิงปฏิบัติการ "การพัฒนาทักษะภาษาต่างประเทศสำหรับบุคลากรคณะเทคโนโลยีการเกษตร"</t>
  </si>
  <si>
    <t>ประกวดนวัตกรรมการเรียนรู้ภาษาอังกฤษสำหรับนักศึกษา</t>
  </si>
  <si>
    <t>การพัฒนาศักยภาพด้านภาษาต่างประเทศเพื่อเตรียมความพร้อมในการสอบวัดความสามารถทางภาษาของนักศึกษาแขนงวิชาการจัดการ</t>
  </si>
  <si>
    <t>พัฒนาทักษะภาษาต่างประเทศด้านวิศวกรรมพลังงานของนักศึกษาและอาจารย์</t>
  </si>
  <si>
    <t>อบรมภาษาต่างประเทศเพื่อการทำงาน</t>
  </si>
  <si>
    <t>การพัฒนาภาษาอังกฤษแก่อาจารย์และนักศึกษาสาขาวิชาวิศวกรรมสารสนเทศและการสื่อสาร</t>
  </si>
  <si>
    <t>พัฒนาทักษะภาษาอังกฤษสำหรับวิศวกรเครื่องกล</t>
  </si>
  <si>
    <t>จัดหาสื่อการเรียนรู้เพื่อสนับสนุนการพัฒนาทักษะภาษาอังกฤษ</t>
  </si>
  <si>
    <t>อบรม TOEIC สำหรับนักศึกษามหาวิทยาลัยราชภัฏเพชรบุรี</t>
  </si>
  <si>
    <t>อบรม TOEIC สำหรับบุคลากรมหาวิทยาลัยราชภัฏเพชรบุรี</t>
  </si>
  <si>
    <t>พัฒนาทักษะภาษาอังกฤษเบื้องต้น ตามกรอบมาตรฐาน CEFR</t>
  </si>
  <si>
    <t>จัดหาแบบทดสองวัดความสามารถด้านภาษาอังกฤษที่ได้มาตรฐาน</t>
  </si>
  <si>
    <t>สนทนาภาษาเพื่อนบ้าน (เมียนมาร์ ลาว มาลายู)</t>
  </si>
  <si>
    <t>โครงการที่ 20 การจัดเตรียมประชุมสัมมนาวิชาการระดับนานาชาติ</t>
  </si>
  <si>
    <t>การจัดประชุมสัมมนาวิชาการระดับนานาชาติ NCCIT 2018</t>
  </si>
  <si>
    <t>อบรมสัมมนาเชิงปฏิบัติการเรื่องนาฏศิลป์ไทย ระดับนานาชาติ</t>
  </si>
  <si>
    <t>โครงการที่ 21 ขับเคลื่อนเครือข่ายความร่วมมือของคู่ความร่วมมือทั้งในและต่างประเทศ</t>
  </si>
  <si>
    <t>การประชุมวิชาการและนำเสนอผลงานวิจัย และอบรมเชิงปฏิบัติการด้านดาราศาสตร์ให้กับอาจารย์กลุ่มมหาวิทยาลัย NCMAP 2018 "การพัฒนาดาราศาสตร์ในยุคมหาวิทยาลัย 4.0"</t>
  </si>
  <si>
    <t>โครงการที่ 22 พัฒนาระบบและกลไกการบริหารงานวิจัย</t>
  </si>
  <si>
    <t>โครงการที่ 23 พัฒนานักวิจัย</t>
  </si>
  <si>
    <t>โครงการที่ 24 สนับสนุนการวิจัยและงานสร้างสรรค์</t>
  </si>
  <si>
    <t>โครงการที่ 25 สนับสนุนการเผยแพร่ผลงานวิจัยและงานสร้างสรรค์</t>
  </si>
  <si>
    <t>โครงการที่ 26 สนับสนุนการบูรณาการผลงานวิจัยกับพันธกิจ</t>
  </si>
  <si>
    <t>โครงการที่ 27 หนึ่งคณะหนึ่งอำเภอ (ภายใต้แนวคิดการบริหารจัดการโดยใช้ปัญหาและความต้องการของชุมชนเป็นตัวตั้ง)</t>
  </si>
  <si>
    <t>โครงการที่ 28 สืบสานโครงการอันเนื่องมาจากพระราชดำริ</t>
  </si>
  <si>
    <t>โครงการที่ 29 อนุรักษ์พันธุกรรมพืชอันเนื่องมาจากพระราชดำริฯ</t>
  </si>
  <si>
    <t>โครงการที่ 30 พัฒนาครูและบุคลากรทางการศึกษา</t>
  </si>
  <si>
    <t>โครงการที่ 31 ยกระดับคุณภาพการเรียนรู้ภาษาอังกฤษของนักเรียนนักศึกษาให้เทียบเท่าระดับสากล</t>
  </si>
  <si>
    <t>ยกระดับคุณภาพการเรียนรู้ภาษาอังกฤษของนักเรียนให้เทียบเท่าระดับสากล</t>
  </si>
  <si>
    <t>โครงการที่ 32 พัฒนาการเรียนการสอนโรงเรียน ตชด. และโรงเรียนกองทุนการศึกษา</t>
  </si>
  <si>
    <t>โครงการที่ 33 สนับสนุนการให้บริการวิชาการตามยุทธศาสต์จังหวัดเพชรบุรีและประจวบคีรีขันธ์</t>
  </si>
  <si>
    <t>โครงการที่ 34 บูรณาการการเรียนการสอน การวิจัย เพื่อสร้างชุมชนเข้มแข็ง</t>
  </si>
  <si>
    <t>โครงการที่ 35 สนับสนุนการพัฒนาผลิตภัณฑ์เพื่อเพิ่มมูลค่าจากวัตถุดิบในท้องถิ่น</t>
  </si>
  <si>
    <t>โครงการที่ 36 สร้างศูนย์เรียนรู้ภูมิปัญญาท้องถิ่น</t>
  </si>
  <si>
    <t>โครงการที่ 37 ส่งเสริม ทะนุบำรุงศิลปวัฒนธรรม</t>
  </si>
  <si>
    <t>โครงการที่ 38 มหกรรมวัฒนธรรมอาเซียนสัมพันธ์ ครั้งที่ 7</t>
  </si>
  <si>
    <t>โครงการที่ 39 พัฒนาระบบบริหารจัดการตามเกณฑ์คุณภาพการศึกษา เพื่อการดำเนินการที่เป็นเลิศ (EdPEx)</t>
  </si>
  <si>
    <t>การประชุมสร้างเครือข่ายและแลกเปลี่ยนเรียนรู้ด้านการประกันคุณภาพ</t>
  </si>
  <si>
    <t>พัฒนาระบบบริหารจัดการคุณภาพการศึกษาเพื่อการดำเนินงานที่เป็นเลิศ (EdPEx)</t>
  </si>
  <si>
    <t>โครงการที่ 40 พัฒนาระบบและกลไกการประกันคุณภาพการศึกษา</t>
  </si>
  <si>
    <t>พัฒนาระบบและกลไกการประกันคุณภาพการศึกษาระดับหลักสูตรและระดับคณะวิทยศาสตร์ฯ</t>
  </si>
  <si>
    <t>การตรวจประเมินประกันคุณภาพการศึกษาภายใน ระดับหลักสูตร และระดับคณะ</t>
  </si>
  <si>
    <t>การพัฒนาเสริมทักษะความรู้ระบบการประกันคุณภาพการศึกษา</t>
  </si>
  <si>
    <t>การพัฒนาระบบและกลไกประกันคุณภาพระดับคณะและระดับหลักสูตร</t>
  </si>
  <si>
    <t>พัฒนาระบบกลไกการประกันคุณภาพการศึกษาสำนักวิทยบริการฯ</t>
  </si>
  <si>
    <t>พัฒนาระบบกลไกการประกันคุณภาพการศึกษาระดับหลักสูตร และระดับคณะเทคโนโลยีการเกษตร</t>
  </si>
  <si>
    <t>พัฒนาระบบและกลไกการประกันคุณภาพการศึกษาภายในระดับหลักสูตรและคณะ</t>
  </si>
  <si>
    <t>พัฒนาระบบกลไกการประกันคุณภาพการศึษาระดับหลักสูตร และระดับคณะวิศวกรรมศาสตร์ฯ</t>
  </si>
  <si>
    <t>พัฒนาระบบกลไกการประกันคุณภาพการศึกษาคณะมนุษย์</t>
  </si>
  <si>
    <t>ประกวดแนวปฏิบัติที่ดี (Good Practices) ในการนำความรู้ด้านก่ารประกันคุณภาพสู่แนวปฏิบัติที่เป็นเลิศ (Best Practice)</t>
  </si>
  <si>
    <t>การตรวจประเมินประกันคุณภาพการศึกษาภายในระดับคณะ/สำนัก/สถาบัน</t>
  </si>
  <si>
    <t>การตรวจประเมินประกันคุณภาพการศึกษาภายในระดับมหาวิทยาลัย</t>
  </si>
  <si>
    <t>โครงการที่ 41 พัฒนาบุคลากรสายสนับสนุนและจัดการความรู้</t>
  </si>
  <si>
    <t>โครงการที่ 42 พัฒนาผู้บริหารมืออาชีพ</t>
  </si>
  <si>
    <t>โครงการที่ 43 พัฒนาระบบเทคโนโลยีสารสนเทศและการสื่อสาร</t>
  </si>
  <si>
    <t>พัฒนาฐานข้อมูลเพื่อการบริหารจัดการและการประกันคุณภาพ</t>
  </si>
  <si>
    <t>โครงการที่ 44 พัฒนามหาวิทยาลัยเขียวสะอาด</t>
  </si>
  <si>
    <t>ห้องสมุดสีเขียว (Green Library) ของสำนักวิทยบริการและเทคโนโลยีสารสนเทศ</t>
  </si>
  <si>
    <t>พัฒนาระบบลงเวลาการปฏิบัติงานของบุคลากรสำนักวิทยบริการฯ</t>
  </si>
  <si>
    <t>พัฒนาปรับปรุงภูมิทัศน์บริเวณโดยรอบคณะวิทยาการจัดการ</t>
  </si>
  <si>
    <t>โครงการที่ 45 พัฒนาระบบการสื่อสารและสร้างภาพลักษณ์ขององค์กร</t>
  </si>
  <si>
    <t>การอบรมเชิงปฏิบัติการ การผลิตสื่อวิดีโอเพื่อการสร้างภาพลักาณ์ กลุ่มหลักสูตรครุศาสตบัณฑิต (Education Cluster)</t>
  </si>
  <si>
    <t>พัฒนาระบบการสื่อสารและสร้างภาพลักษณ์ขององค์กร</t>
  </si>
  <si>
    <t>เปิดบ้าน Smart PBRU</t>
  </si>
  <si>
    <t>จัดทำเอกสารแนะนำสาขาวิชาที่เปิดสอนระดับปริญญาตรี ประจำปีการศึกษา 2561</t>
  </si>
  <si>
    <t xml:space="preserve">การสร้างสื่อประชาสัมพันธ์การท่องเที่ยวจีน-อังกฤษ-ไทย ตำบลหนองหญ้าปล้อง </t>
  </si>
  <si>
    <t>นวัตกรรมต้นแบบแอปพลิเคชั่นเพื่อการยกระดับศักยภาพในการบริการแก่นักท่องเที่ยวชาวจีน สำหรับผู้ให้บริการสถานประกอบการเพื่อสุขภาพ ในเขตพื้นที่จังหวัดเพชรบุรี</t>
  </si>
  <si>
    <t>กลยุทธ์ทางการตลาดข้าวแช่ในอำเภอเมือง จังหวัดเพชรบุรี</t>
  </si>
  <si>
    <t>แนวทางการพัฒนาการท่องเที่ยววัดในจังหวัดเพชรบุรี</t>
  </si>
  <si>
    <t>รูปแบบการส่งเสริมการท่องเที่ยวทะเลงาม หาดเจ้าสำราญ จังหวัดเพชรบุรี</t>
  </si>
  <si>
    <t>พฤติกรรมการเปิดรับข่าวสารและความคาดหวังของนักท่องเที่ยวที่เดินทางมาท่องเที่ยวตลาดต้องชม จังหวัดเพชรบุรี</t>
  </si>
  <si>
    <t>แนวทางการพัฒนากลยุทธ์การตลาดเพื่อสร้างการรับรู้คุณค่าขนมไทยของนักท่องเที่ยวในจังหวัดเพชรบุรี ตามแนวคิดเศรษฐกิจเชิงสร้างสรรค์และนวัตกรรม</t>
  </si>
  <si>
    <t>เพชรบุรี : การสร้างสรรค์จิตรกรรม เพื่อส่งเสริมภาพลักษณ์การท่องเที่ยว</t>
  </si>
  <si>
    <t>การพัฒนาคู่มือการท่องเที่ยวเชิงศิลปวัฒนธรรมเมืองเพชรจีน-อังกฤษ-ไทย</t>
  </si>
  <si>
    <t xml:space="preserve">การพัฒนาหลักสูตรอบรมภาษาเกาหลีเพื่อการสื่อสารของบุคลากรในอุตสาหกรรมการท่องเที่ยวและบริการ ในเขตอำเภอชะอำและหัวหิน </t>
  </si>
  <si>
    <t>การบริหารแบบบูรณาการด้านการท่องเที่ยวเชิงวัฒนธรรมขององค์กรปกครองส่วนท้องถิ่น ในจังหวัดเพชรบุรี</t>
  </si>
  <si>
    <t>การสร้างบทเรียนมัคคุเทศก์น้อยเพื่อกิจกรรมการเรียนรู้ “ลดเวลาเรียน เพิ่มเวลารู้” สำหรับโรงเรียนระดับประถมศึกษาในแหล่งท่องเที่ยว จังหวัดเพชรบุรี</t>
  </si>
  <si>
    <t>ผลการเสริมสมุนไพรเชิงตำรับเครื่องต้มยำในอาหารไก่เนื้อต่อสมรรถภาพ</t>
  </si>
  <si>
    <t>การวิจัยและพัฒนาระบบสารสนเทศการท่องเที่ยวแบบ 360 องศา</t>
  </si>
  <si>
    <t>การพัฒนาฐานข้อมูลเพื่อสร้างสื่อประชาสัมพันธ์แบบ interactive ส่งเสริมการท่องเที่ยว อำเภอบ้านลาด จังหวัดเพชรบุรี</t>
  </si>
  <si>
    <t>การพัฒนาโลกเสมือนจริงหอไตรวัดพระนอนก่อนการทำการบูรณะเพื่อประชาสัมพันธ์การท่องเที่ยววัดพระนอน จังหวัดเพชรบุรี พ.ศ.2561</t>
  </si>
  <si>
    <t>การอบกรอบมะพร้าวด้วยเครื่องอบแห้งแบบสเปาเต็ดเบด</t>
  </si>
  <si>
    <t>การพัฒนาผลิตภัณฑ์ผัดไทยเพชรบุรีซอสสับปะรดกึ่งสำเร็จรูป</t>
  </si>
  <si>
    <t>การพัฒนาผลิตภัณฑ์ข้าวหลามในกะลามะพร้าวเพื่อสร้างมูลค่าเพิ่มให้กับผลิตภัณฑ์ท้องถิ่น</t>
  </si>
  <si>
    <t>พืชอาหารพื้นบ้านในตำบลป่าเด็ง อำเภอแก่งกระจาน จังหวัดเพชรบุรี</t>
  </si>
  <si>
    <t>แนวโน้มพฤติกรรมการท่องเที่ยวเชิงสุขภาพของนักท่องเที่ยว จังหวัดเพชรบุรี ประจวบคีรีขันธ์</t>
  </si>
  <si>
    <t>แอปพลิเคชั่นสำหรับการท่องเที่ยวเชิงวัฒนธรรมจังหวัดเพชรบุรี</t>
  </si>
  <si>
    <t>การพัฒนาแอปพลิเคชั่นสั่งซื้อขนมหม้อแกงแบบเลือกรูปแบบด้วยตนเอง กรณีศึกษากลุ่มลุงเอนกขนมหวานเมืองเพ็ชร์ ชุมชนตำบลสำมะโรง จังหวัดเพชรบุรี</t>
  </si>
  <si>
    <t>อาจารย์กมลทิพย์ รักเกียรติยศ</t>
  </si>
  <si>
    <t>อาจารย์ ดร.พรเพ็ญ  จุไรยานนท์</t>
  </si>
  <si>
    <t>อาจารย์กัลยา  สมมาตย์</t>
  </si>
  <si>
    <t>อาจารย์ ดร.ชลทิตย์  เอี่ยมสำอางค์</t>
  </si>
  <si>
    <t>อาจารย์คงขวัญ  ศรีสอาด</t>
  </si>
  <si>
    <t>อาจารย์ ดร.จิธิวดี  วิไลลอย</t>
  </si>
  <si>
    <t>ผศ.ณัฐประภา  นุ่มเมือง</t>
  </si>
  <si>
    <t>อาจารย์เขมา  แฉ่งฉายา</t>
  </si>
  <si>
    <t>อาจารย์ ดร.กรกมล  ธนะโรจน์รุ่งเรือง</t>
  </si>
  <si>
    <t>อาจารย์ธิดา  รุ่งธีระ</t>
  </si>
  <si>
    <t>อาจารย์ปิ่นปินัทธ์ ลีลาอัมพรสิน</t>
  </si>
  <si>
    <t>ผศ.ดร.สาโรช  เผือกบัวขาว</t>
  </si>
  <si>
    <t>อาจารย์ ดร.ดารัณ  พราหมณ์แก้ว</t>
  </si>
  <si>
    <t>อาจารย์ ดร.มธุรส  ปราบไพรี</t>
  </si>
  <si>
    <t>ผศ.ดร.มหิศร  ประภาสะโนบล</t>
  </si>
  <si>
    <t>อาจารย์ ดร.นันทิรา  ธีระนันทกุล</t>
  </si>
  <si>
    <t>อาจารย์ศิริพร  อ่วมศิริ</t>
  </si>
  <si>
    <t>ผศ.จารุต  บุศราทิจ</t>
  </si>
  <si>
    <t>ผศ.ดร.ขวัญชัย  หนาแน่น</t>
  </si>
  <si>
    <t>อ.โสมรัศม์  กล่ำกล่อมจิตร์</t>
  </si>
  <si>
    <t>อ.สรญา  ธิมาชัย</t>
  </si>
  <si>
    <t>อ.ดร.บุญสนอง  ช่วยแก้ว</t>
  </si>
  <si>
    <t>อาจารย์ ดร.เพชรีย์  กุณาละสิริ</t>
  </si>
  <si>
    <t>พัฒนาอัตลักษณ์และคุณลักษณะของบัณฑิตที่พึงประสงค์และบริการด้วยจิตใจความเป็นมนุษย์คณะพยาบาลศาสตร์ มหาวิทยาลัยราชภัฏเพชรบุรี</t>
  </si>
  <si>
    <t>สร้างอัตลักษณ์และคุณลักษณะบัณฑิตที่พึงประสงค์ด้วยหลักไตรสิกขา</t>
  </si>
  <si>
    <t>กองพัฒนานักศึกษา</t>
  </si>
  <si>
    <t>การพัฒนานักศึกษาเกษตรให้มีอัตลักษณ์ตามคุณลักษณะบัณฑิตที่พึงพประสงค์</t>
  </si>
  <si>
    <t>เสริมสร้างอัตลักษณ์คณะวิทยาศาสตร์และเทคโนโลยี</t>
  </si>
  <si>
    <t>สร้างอัตลักษณ์และคุณลักษณะของบัณฑิตที่พึงประสงค์คณะวิทยาการจัดการ</t>
  </si>
  <si>
    <t>เสริมสร้างอัตลักษณ์นักศึกษาคณะครุศาสตร์</t>
  </si>
  <si>
    <t>พัฒนาศักยภาพนักศึกษา "ลูกมนุษย์ เก่ง ดี มีสุข"</t>
  </si>
  <si>
    <t>สร้างอัตลักษณ์และคุณลักษณะของบัณฑิตคณะวิศวกรรมศาสตร์และเทคโนโลยีอุตสาหกรรม</t>
  </si>
  <si>
    <t>สร้างอัตลักษณ์และคุณลักษณะของบัณฑิตที่พึงประสงค์</t>
  </si>
  <si>
    <r>
      <t>ตารางที่ 4 ความเชื่อมโยงของงบประมาณรายจ่าย</t>
    </r>
    <r>
      <rPr>
        <b/>
        <u/>
        <sz val="16"/>
        <color indexed="10"/>
        <rFont val="TH SarabunPSK"/>
        <family val="2"/>
      </rPr>
      <t>ตามยุทธศาสตร์</t>
    </r>
    <r>
      <rPr>
        <b/>
        <sz val="16"/>
        <color indexed="8"/>
        <rFont val="TH SarabunPSK"/>
        <family val="2"/>
      </rPr>
      <t xml:space="preserve"> ปีงบประมาณ พ.ศ. 2561 กับนโยบายสภามหาวิทยาลัย แผนพัฒนามหาวิทยาลัยราชภัฏเพชรบุรี ระยะ 5 ปี (พ.ศ. 2558 - 2562)</t>
    </r>
  </si>
  <si>
    <t>อัตลักษณ์ : “ซื่อสัตย์ มีวินัย ใฝ่เรียนรู้”</t>
  </si>
  <si>
    <t>เอกลักษณ์ : มหาวิทยาลัยที่ได้รับการยอมรับด้านอาหารและการท่องเที่ยว</t>
  </si>
  <si>
    <t>ปรัชญา  :  คุณธรรมนำความรู้ มุ่งสู่สากล</t>
  </si>
  <si>
    <t>วิสัยทัศน์ :  ภายในปี 2562 จะเป็นมหาวิทยาลัยชั้นนำที่มีความโดดเด่นด้านอาหารและการท่องเที่ยว</t>
  </si>
  <si>
    <t>นโยบายสภามหาวิทยาลัย</t>
  </si>
  <si>
    <t xml:space="preserve">แผนพัฒนามหาวิทยาลัย ระยะ 5 ปี (พ.ศ. 2558 - 2562) </t>
  </si>
  <si>
    <t>(ร่าง) แผนปฏิบัติราชการประจำปี  ปีงบประมาณ พ.ศ. 2561</t>
  </si>
  <si>
    <t>งบประมาณ (ล้านบาท)</t>
  </si>
  <si>
    <t>ผู้รับผิดชอบ</t>
  </si>
  <si>
    <t>ประเด็นยุทธศาสตร์</t>
  </si>
  <si>
    <t>เป้าประสงค์</t>
  </si>
  <si>
    <t>ตัวชี้วัด</t>
  </si>
  <si>
    <t>เป้าหมาย 2561</t>
  </si>
  <si>
    <t>กลยุทธ์</t>
  </si>
  <si>
    <t>แผนงาน/งาน/โครงการ</t>
  </si>
  <si>
    <t>เงินแผ่นดิน</t>
  </si>
  <si>
    <t>เงินรายได้</t>
  </si>
  <si>
    <t>รวม</t>
  </si>
  <si>
    <t>หน่วยนับ</t>
  </si>
  <si>
    <t>จำนวน</t>
  </si>
  <si>
    <t>1. เร่งรัดผลิตบัณฑิตที่มีคุณธรรมนำความรู้</t>
  </si>
  <si>
    <t>1. การสร้างความ</t>
  </si>
  <si>
    <t>1. ก้าวสู่ความเป็นเลิศ</t>
  </si>
  <si>
    <t>ร้อยละผลงานวิจัยสร้างสรรค์และนวัตกรรมด้าน</t>
  </si>
  <si>
    <t>ร้อยละ</t>
  </si>
  <si>
    <t>แผนงานสร้างความเป็นเลิศด้านอาหารและการท่องเที่ยว</t>
  </si>
  <si>
    <t>มีความเข้มแข็งทางวิชาการและวิชาชีพ</t>
  </si>
  <si>
    <t>โดดเด่นด้านอาหาร</t>
  </si>
  <si>
    <t>ด้านอาหารและ</t>
  </si>
  <si>
    <t>อาหารและการท่องเที่ยวต่อผลงานวิจัยทั้งหมด</t>
  </si>
  <si>
    <t>เพิ่มศักยภาพการวิจัยด้านอาหารและ</t>
  </si>
  <si>
    <t>โดยมุ่งเน้นในสาขาวิชาที่สอดคล้องกับ</t>
  </si>
  <si>
    <t>และการท่องเที่ยว</t>
  </si>
  <si>
    <t>การท่องเที่ยว</t>
  </si>
  <si>
    <t>จำนวนหลักสูตรระยะสั้นที่สร้างรายได้</t>
  </si>
  <si>
    <t>หลักสูตร</t>
  </si>
  <si>
    <t>การท่องเที่ยวและบูรณาการกับการเรียน</t>
  </si>
  <si>
    <t>โครงการสนับสนุนการสร้างนวัตกรรมด้านอาหาร</t>
  </si>
  <si>
    <t>ศักยภาพของพื้นที่ ตลอดจนมุ่งพัฒนา</t>
  </si>
  <si>
    <t>ร้อยละของนักศึกษาในกลุ่มสาขาวิชาอาหารและ</t>
  </si>
  <si>
    <t>การสอน</t>
  </si>
  <si>
    <t>นักศึกษาให้มีสุขภาวะที่ดี</t>
  </si>
  <si>
    <t>การท่องเที่ยวเพิ่มขึ้น</t>
  </si>
  <si>
    <t>พัฒนาศักยภาพหลักสูตรในกลุ่มสาขาวิชา</t>
  </si>
  <si>
    <t>โครงการพัฒนากระบวนการเรียนการสอนกลุ่มสาขา</t>
  </si>
  <si>
    <t>2.  ส่งเสริมการผลิตครูที่มีสมรรถนะสูงตาม</t>
  </si>
  <si>
    <t>ร้อยละของบัณฑิตสาขาด้านอาหารและ</t>
  </si>
  <si>
    <t>อาหารและและการท่องเที่ยว</t>
  </si>
  <si>
    <t>ด้านอาหารและการท่องเที่ยว</t>
  </si>
  <si>
    <t>มาตรฐานวิชาชีพและสอดคล้องกับความ</t>
  </si>
  <si>
    <t>การท่องเที่ยวที่มีงานทำภายใน 1 ปี</t>
  </si>
  <si>
    <t>โครงการจัดอบรมหลักสูตรระยะสั้นด้านอาหารและ</t>
  </si>
  <si>
    <t>ต้องการของประเทศ โดยพัฒนาโรงเรียน</t>
  </si>
  <si>
    <t>จำนวนรายได้จากกลุ่มสาขาวิชาอาหารและ</t>
  </si>
  <si>
    <t>ล้านบาท</t>
  </si>
  <si>
    <t>≥1.5</t>
  </si>
  <si>
    <t>การท่องเที่ยวที่ได้รับการรับรอง (License) เพื่อหารายได้</t>
  </si>
  <si>
    <t>และวิจัย</t>
  </si>
  <si>
    <t>สร้างชื่อเสียงให้ได้รับการยอมรับระดับชาติ</t>
  </si>
  <si>
    <t>และนานาชาติด้านอาหารและการท่องเที่ยว</t>
  </si>
  <si>
    <t>โครงการพัฒนาขีดความสามารถในการแข่งขัน</t>
  </si>
  <si>
    <t>อ. ดร.เพชรีย์ กุณาละสิริ</t>
  </si>
  <si>
    <t>3. เร่งรัดให้มีการปรับปรุงและพัฒนาหลักสูตร</t>
  </si>
  <si>
    <t>ด้านการท่องเที่ยว</t>
  </si>
  <si>
    <t>ที่ทันสมัยตามความต้องการของตลาด</t>
  </si>
  <si>
    <t>แรงงานและเป็นไปตามกรอบมาตรฐาน</t>
  </si>
  <si>
    <t xml:space="preserve">คุณวุฒิระดับอุดมศึกษาแห่งชาติ </t>
  </si>
  <si>
    <t>2. การยกระดับคุณภาพ</t>
  </si>
  <si>
    <t>2. บัณฑิตพร้อมทำงาน</t>
  </si>
  <si>
    <t>จำนวนหลักสูตรที่ได้รับการขึ้นทะเบียน TQR</t>
  </si>
  <si>
    <t>แผนงานยกระดับคุณภาพบัณฑิต</t>
  </si>
  <si>
    <t>4. เร่งรัดพัฒนาบุคลากรทุกระดับและนักศึกษา</t>
  </si>
  <si>
    <t>บัณฑิต</t>
  </si>
  <si>
    <t>ร้อยละของบัณฑิตที่สอบผ่านใบประกอบ</t>
  </si>
  <si>
    <t>ยกระดับคุณภาพและพัฒนาหลักสูตรใหม่</t>
  </si>
  <si>
    <t>โครงการพัฒนาระบบการบริหารหลักสูตรให้ได้รับ</t>
  </si>
  <si>
    <t>ให้มีสมรรถนะสากล เพื่อรองรับการเข้าสู่</t>
  </si>
  <si>
    <t>วิชาชีพหรือใบรับรองคุณวุฒิหลังสำเร็จการศึกษา</t>
  </si>
  <si>
    <t xml:space="preserve">ให้ได้รับการยอมรับการรับรองมาตรฐาน </t>
  </si>
  <si>
    <t>การขึ้นทะเบียน TQR</t>
  </si>
  <si>
    <t>ประชาคมอาเซียน</t>
  </si>
  <si>
    <t>ร้อยละของนักศึกษาที่สามารถใช้เทคโนโลยี</t>
  </si>
  <si>
    <t>TQR</t>
  </si>
  <si>
    <t xml:space="preserve">สารสนเทศในการเรียนรู้ ออกแบบ สร้างสรรค์งาน </t>
  </si>
  <si>
    <t>ปรับปรุงกระบวนการเรียนการสอนโดย</t>
  </si>
  <si>
    <t>นำเสนอเผยแพร่ แลกเปลี่ยนผลงาน</t>
  </si>
  <si>
    <t xml:space="preserve">เน้นเรียนรู้จากการปฏิบัติ </t>
  </si>
  <si>
    <t>โครงการพัฒนากระบวนการเรียนการสอนที่เน้น</t>
  </si>
  <si>
    <t>ร้อยละของหลักสูตรระดับอุดมศึกษาที่ผ่านการประกัน</t>
  </si>
  <si>
    <t>(Action Learning) และการเรียนการสอน</t>
  </si>
  <si>
    <t>การเรียนรู้จากการปฏิบัติ</t>
  </si>
  <si>
    <t>คุณภาพการศึกษาภายในระดับดีขึ้นไป</t>
  </si>
  <si>
    <t>เชิงบูรณาการกับการทำงาน (สหกิจศึกษา)</t>
  </si>
  <si>
    <t>โครงการพัฒนาการเรียนรู้ของนักศึกษาร่วมกับสถาน</t>
  </si>
  <si>
    <t>ร้อยละบัณฑิตที่สอบผ่านภาค ก. ของ ก.พ.</t>
  </si>
  <si>
    <t>ประกอบการ</t>
  </si>
  <si>
    <t>พัฒนาสมรรถนะอาจารย์ให้มีความ</t>
  </si>
  <si>
    <t xml:space="preserve">โครงการพัฒนาอาจารย์ด้านทักษะทางวิชาการ </t>
  </si>
  <si>
    <t>แข็งแกร่งทางวิชาการที่สอดรับกับ</t>
  </si>
  <si>
    <t>และกระบวนการจัดการเรียนรู้จากการปฏิบัติ</t>
  </si>
  <si>
    <t>กระบวนการจัดการเรียนรู้จากการปฏิบัติ</t>
  </si>
  <si>
    <t>พัฒนาสมรรถนะบัณฑิตให้ถึงพร้อมด้วย</t>
  </si>
  <si>
    <t>วิชาการ วิชาชีพ และอัตลักษณ์ รวมทั้ง</t>
  </si>
  <si>
    <t xml:space="preserve">โครงการพัฒนาศูนย์ระเบียงความคิดสร้างสรรค์ </t>
  </si>
  <si>
    <t>คุณธรรมสามารถดำรงตนและช่วยเหลือ</t>
  </si>
  <si>
    <t>และนวัตกรรม</t>
  </si>
  <si>
    <t>เกื้อกูลสังคมได้</t>
  </si>
  <si>
    <t>โครงการสร้างอัตลักษณ์และคุณลักษณะของบัณฑิต</t>
  </si>
  <si>
    <t>ที่พึงประสงค์</t>
  </si>
  <si>
    <t>9. พัฒนาคุณภาพการบริหารจัดการ</t>
  </si>
  <si>
    <t>3. การสร้างความ</t>
  </si>
  <si>
    <t>3. พัฒนาเพื่อก้าวเข้าสู่</t>
  </si>
  <si>
    <t>จำนวนหลักสูตรนานาชาติหรือสองภาษา</t>
  </si>
  <si>
    <t>แผนงานสร้างความเป็นสากล</t>
  </si>
  <si>
    <t xml:space="preserve">สู่องค์กรแห่งคุณภาพระดับสากล </t>
  </si>
  <si>
    <t>เป็นสากล</t>
  </si>
  <si>
    <t>ความเป็นสากล</t>
  </si>
  <si>
    <t>ร้อยละของนักศึกษาผ่านเกณฑ์มาตรฐานภาษาอังกฤษ</t>
  </si>
  <si>
    <t>พัฒนาหลักสูตรให้เป็นหลักสูตรนานาชาติ</t>
  </si>
  <si>
    <t>โครงการพัฒนาหลักสูตรสองภาษาและนานาชาติ</t>
  </si>
  <si>
    <t>โดยใช้กลไกการประกันคุณภาพ</t>
  </si>
  <si>
    <t>CEFR ระดับ B1</t>
  </si>
  <si>
    <t>หรือสองภาษา</t>
  </si>
  <si>
    <t>บูรณาการให้เป็นส่วนหนึ่งของ</t>
  </si>
  <si>
    <t>เพิ่มขีดความสามารถด้านภาษาของบุคลากร</t>
  </si>
  <si>
    <t>โครงการแลกเปลี่ยนนักศึกษาและอาจารย์</t>
  </si>
  <si>
    <t>กระบวนการบริหารตามหลัก</t>
  </si>
  <si>
    <t>ร้อยละของอาจารย์ที่ผ่านเกณฑ์มาตรฐานภาษา</t>
  </si>
  <si>
    <t>และนักศึกษา</t>
  </si>
  <si>
    <t>ระหว่างประเทศ</t>
  </si>
  <si>
    <t>ธรรมาภิบาลและปรัชญา</t>
  </si>
  <si>
    <t>อังกฤษ</t>
  </si>
  <si>
    <t>โครงการพัฒนาทักษะภาษาต่างประเทศของ</t>
  </si>
  <si>
    <t>เศรษฐกิจพอเพียง เพื่อนำไปสู่</t>
  </si>
  <si>
    <t>ร้อยละของนักศึกษาต่างชาติต่อนักศึกษาทั้งหมด</t>
  </si>
  <si>
    <t>นักศึกษาและอาจารย์</t>
  </si>
  <si>
    <t>การเป็นเมืองมหาวิทยาลัย</t>
  </si>
  <si>
    <t>สร้างเครือข่ายความร่วมมือที่หลากหลาย</t>
  </si>
  <si>
    <t>และใช้ประโยชน์จากเครือข่ายในการเพิ่ม</t>
  </si>
  <si>
    <t>โครงการขับเคลื่อนเครือข่ายความร่วมมือของ</t>
  </si>
  <si>
    <t>จำนวนอาจารย์และนักศึกษาชาวต่างประเทศ</t>
  </si>
  <si>
    <t>คู่ความร่วมมือทั้งในและต่างประเทศ</t>
  </si>
  <si>
    <t>5. สนับสนุนการวิจัยที่ตอบโจทย์และตอบสนอง</t>
  </si>
  <si>
    <t>4. การเพิ่มศักยภาพ</t>
  </si>
  <si>
    <t>4. ผลิตผลงานวิจัย</t>
  </si>
  <si>
    <t>จำนวนผลงานวิจัย/นวัตกรรมที่สามารถนำไปใช้</t>
  </si>
  <si>
    <t>ชิ้น</t>
  </si>
  <si>
    <t>แผนงานเพิ่มศักยภาพการวิจัยและงานสร้างสรรค์</t>
  </si>
  <si>
    <t>ความต้องการของท้องถิ่นและประเทศชาติ</t>
  </si>
  <si>
    <t>การวิจัยและ</t>
  </si>
  <si>
    <t>เพื่อพัฒนาเชิงพื้นที่</t>
  </si>
  <si>
    <t>ประโยชน์ในการพัฒนาชุมชน/ท้องถิ่น</t>
  </si>
  <si>
    <t>สร้างระบบบริหารงานวิจัยที่มีผลกระทบ</t>
  </si>
  <si>
    <t>โดยเน้นวิจัยในสาขาที่สอดคล้องกับ</t>
  </si>
  <si>
    <t>งานสร้างสรรค์</t>
  </si>
  <si>
    <t>จำนวนงานวิจัยและงานสร้างสรรค์ ที่ตีพิมพ์</t>
  </si>
  <si>
    <t>เรื่อง</t>
  </si>
  <si>
    <t>ต่อท้องถิ่น ชุมชนและประเทศ</t>
  </si>
  <si>
    <t>เอกลักษณ์ของมหาวิทยาลัย ตลอดจนพัฒนา</t>
  </si>
  <si>
    <t>เผยแพร่ ในระดับนานาชาตีที่มีค่าน้ำหนักเท่ากับ 1</t>
  </si>
  <si>
    <t>นักวิจัยที่มีขีดความสามารถในการพัฒนางาน</t>
  </si>
  <si>
    <t>ร้อยละของอาจารย์และนักวิจัยที่ได้รับ</t>
  </si>
  <si>
    <t>สนับสนุนการบูรณาการผลงานวิจัยหรือ</t>
  </si>
  <si>
    <t>วิจัยและสร้างสรรค์นำไปสู่การจดทรัพย์สิน</t>
  </si>
  <si>
    <t>การพัฒนาทักษะการทำวิจัย</t>
  </si>
  <si>
    <t>งานสร้างสรรค์ที่สามารถนำไปใช้ประโยชน์</t>
  </si>
  <si>
    <t>โครงการสนับสนุนการเผยแพร่ผลงานวิจัยและ</t>
  </si>
  <si>
    <t>ทางปัญญา ถ่ายทอดเทคโนโลยีหรือปรับ</t>
  </si>
  <si>
    <t xml:space="preserve">จำนวนบทความวิจัยที่ได้รับการอ้างอิง </t>
  </si>
  <si>
    <t>ตามพันธกิจเพื่อสร้างความเข้มแข็งของ</t>
  </si>
  <si>
    <t>ใช้กับชุมชนสังคมได้</t>
  </si>
  <si>
    <t>(Citation) ใน Refereed journal หรือในฐานข้อมูล</t>
  </si>
  <si>
    <t>ท้องถิ่น ชุมชน และประเทศสามารถตีพิมพ์</t>
  </si>
  <si>
    <t>โครงการสนับสนุนการบูรณาการผลงานวิจัยกับพันธกิจ</t>
  </si>
  <si>
    <t>ระดับนานาชาติ</t>
  </si>
  <si>
    <t>เผยแพร่ในระดับชาติและนานาชาติที่มีผล</t>
  </si>
  <si>
    <t>มหาวิทยาลัย</t>
  </si>
  <si>
    <t>งบลงทุน</t>
  </si>
  <si>
    <t>ร้อยละของโครงการวิจัยที่ส่งมอบผลงาน (รายงาน</t>
  </si>
  <si>
    <t>กระทบสูง</t>
  </si>
  <si>
    <t>ภารกิจหลัก</t>
  </si>
  <si>
    <t>ฉบับสมบูรณ์) ภายในกำหนดสัญญาต่อโครงการวิจัยทั้งหมด</t>
  </si>
  <si>
    <t>จำนวนผลงานวิจัยหรืองานสร้างสรรค์ที่ยื่นขอ</t>
  </si>
  <si>
    <t>จดทะเบียนสิทธิบัตรหรืออนุสิทธิบัตร</t>
  </si>
  <si>
    <t>6. ส่งเสริม สนับสนุนการบริการ</t>
  </si>
  <si>
    <t>5. การเร่งรัดและยกระดับ</t>
  </si>
  <si>
    <t>5. ก้าวสู่การเป็น</t>
  </si>
  <si>
    <t xml:space="preserve">ร้อยละเฉลี่ยของนักศึกษาที่เข้าร่วมโครงการ </t>
  </si>
  <si>
    <t>แผนงานเร่งรัดและยกระดับการให้บริการวิชาการ</t>
  </si>
  <si>
    <t>วิชาการ การพัฒนาและถ่ายทอด</t>
  </si>
  <si>
    <t>การให้บริการวิชาการ</t>
  </si>
  <si>
    <t>หรือกิจกรรมในการอนุรักษ์ พัฒนา และสร้างเสริม</t>
  </si>
  <si>
    <t xml:space="preserve">ให้บริการวิชาการที่รับผิดชอบต่อสังคม </t>
  </si>
  <si>
    <t>โครงการหนึ่งคณะหนึ่งอำเภอ (ภายใต้แนวคิดการบริหาร</t>
  </si>
  <si>
    <t>ผศ.พจนารถ  บัวเขียว</t>
  </si>
  <si>
    <t>ความรู้และเทคโนโลยีในหลาก</t>
  </si>
  <si>
    <t>ที่ตอบสนองความ</t>
  </si>
  <si>
    <t>รับผิดชอบต่อสังคม</t>
  </si>
  <si>
    <t>เอกลักษณ์ ศิลปะและวัฒนธรรมต่อจำนวนนักศึกษา</t>
  </si>
  <si>
    <t xml:space="preserve">ตอบสนองความต้องการของท้องถิ่น </t>
  </si>
  <si>
    <t>จัดการโดยใช้ปัญหาและความต้องการของชุมชนเป็นตัวตั้ง)</t>
  </si>
  <si>
    <t>หลายรูปแบบที่สอดคล้องกับ</t>
  </si>
  <si>
    <t>ต้องการของท้องถิ่น</t>
  </si>
  <si>
    <t>ทั้งหมด</t>
  </si>
  <si>
    <t xml:space="preserve">เป็นศูนย์รวมความคิด (Think Tank) </t>
  </si>
  <si>
    <t xml:space="preserve">ความต้องการของสังคม ชุมชน </t>
  </si>
  <si>
    <t>จำนวนชุมชนหรือองค์กรเป้าหมายที่ได้รับการพัฒนา</t>
  </si>
  <si>
    <t>ชุมชน/องค์กร</t>
  </si>
  <si>
    <t>ให้แก่สังคม</t>
  </si>
  <si>
    <t>และท้องถิ่น</t>
  </si>
  <si>
    <t>จำนวนโรงเรียนกองทุนและโรงเรียนเครือข่ายที่ได้รับการพัฒนา</t>
  </si>
  <si>
    <t>โรงเรียน</t>
  </si>
  <si>
    <t>7. ส่งเสริม สืบสาน โครงการ</t>
  </si>
  <si>
    <t>จำนวนชุมชนเข้มแข็งรูปธรรมต้นแบบ</t>
  </si>
  <si>
    <t>ชุมชน</t>
  </si>
  <si>
    <t>โครงการยกระดับคุณภาพการเรียนรู้ภาษาอังกฤษของ</t>
  </si>
  <si>
    <t>อ.สรรเสริญ  เลาหสถิตย์</t>
  </si>
  <si>
    <t xml:space="preserve">อันเนื่องมาจากพระราชดำริ  </t>
  </si>
  <si>
    <t>จำนวนชุมชนต้นแบบวิถีชีวิตเศรษฐกิจพอเพียง</t>
  </si>
  <si>
    <t>นักเรียนนักศึกษาให้เทียบเท่าระดับสากล</t>
  </si>
  <si>
    <t>น้อมนำปรัชญาเศรษฐกิจ</t>
  </si>
  <si>
    <t>โครงการพัฒนาการเรียนการสอนโรงเรียน ตชด. และ</t>
  </si>
  <si>
    <t>พอเพียงมาใช้ และเป็นผู้นำ</t>
  </si>
  <si>
    <t>โรงเรียนกองทุนการศึกษา</t>
  </si>
  <si>
    <t>การถ่ายทอดสู่สังคม</t>
  </si>
  <si>
    <t>โครงการสนับสนุนการให้บริการวิชาการตามยุทธศาสตร์</t>
  </si>
  <si>
    <t>8. ส่งเสริมการสร้างจิตสำนึกทางวัฒนธรรม</t>
  </si>
  <si>
    <t>จังหวัดเพชรบุรีและประจวบคีรีขันธ์</t>
  </si>
  <si>
    <t>ที่ดีแก่เยาวชน นักศึกษา และประชาชน</t>
  </si>
  <si>
    <t>สร้างคุณภาพชีวิต และความเป็นอยู่ของ</t>
  </si>
  <si>
    <t>โครงการบูรณาการการเรียนการสอน การวิจัย เพื่อสร้าง</t>
  </si>
  <si>
    <t>ในท้องถิ่นเพื่อให้เกิดความตระหนักในการ</t>
  </si>
  <si>
    <t xml:space="preserve">ท้องถิ่นผ่านกระบวนการเรียน </t>
  </si>
  <si>
    <t>ชุมชนเข้มแข็ง</t>
  </si>
  <si>
    <t>อนุรักษ์ซึ่งค่านิยมเอกลักษณ์ ขนบธรรม</t>
  </si>
  <si>
    <t>การสอนการวิจัย</t>
  </si>
  <si>
    <t>เนียมประเพณีและเชิดชูภูมิปัญญาไทย</t>
  </si>
  <si>
    <t>ยกระดับภูมิปัญญาไทยเพื่อสร้างมูลค่าเพิ่ม</t>
  </si>
  <si>
    <t>โครงการสนับสนุนการพัฒนาผลิตภัณฑ์เพื่อเพิ่มมูลค่า</t>
  </si>
  <si>
    <t xml:space="preserve">และสร้างเครือข่ายทางวัฒนธรรม </t>
  </si>
  <si>
    <t>และขีดความสามารถในการแข่งขัน</t>
  </si>
  <si>
    <t>จากวัตถุดิบในท้องถิ่น</t>
  </si>
  <si>
    <t>เพื่อการอนุรักษ์ เผยแพร่และนำสู่สากล</t>
  </si>
  <si>
    <t>สร้างคลังปัญญาท้องถิ่น ที่มีองค์ความรู้</t>
  </si>
  <si>
    <t>วิทยาการผสมผสานกับศิลปวัฒนธรรม</t>
  </si>
  <si>
    <t>และภูมิปัญญาของ ท้องถิ่น</t>
  </si>
  <si>
    <t>6. การปรับปรงระบบ</t>
  </si>
  <si>
    <t>6. องค์กรแห่งการเรียนรู้</t>
  </si>
  <si>
    <t>จำนวนขององค์ความรู้ที่ได้จากกระบวนการจัดการความรู้</t>
  </si>
  <si>
    <t>องค์ความรู้</t>
  </si>
  <si>
    <t>แผนงานปรับปรงระบบบริหารจัดการสู่องค์กรเรียนรู้ที่มีประสิทธิภาพสูง</t>
  </si>
  <si>
    <t>บริหารจัดการสู่องค์กร</t>
  </si>
  <si>
    <t>ที่มีประสิทธิภาพสูง</t>
  </si>
  <si>
    <t>พัฒนาคุณภาพการบริหารจัดการตาม</t>
  </si>
  <si>
    <t>โครงการพัฒนาระบบการบริหารจัดการตามเกณฑ์คุณภาพ</t>
  </si>
  <si>
    <t>เรียนรู้ที่มี</t>
  </si>
  <si>
    <t>ระดับผลสำเร็จในการนำเกณฑ์คุณภาพการศึกษา</t>
  </si>
  <si>
    <t>ระดับ</t>
  </si>
  <si>
    <t>หลักธรรมาภิบาลและปรัชญาเศรษฐกิจ</t>
  </si>
  <si>
    <t>การศึกษา เพื่อการดำเนินการที่เป็นเลิศ (EdPEx)</t>
  </si>
  <si>
    <t>ประสิทธิภาพสูง</t>
  </si>
  <si>
    <t xml:space="preserve">เพื่อการดำเนินการที่เป็นเลิศ (EdPEx) </t>
  </si>
  <si>
    <t xml:space="preserve">พอเพียง โดยใช้กลยุทธ์สู่การปฏิบัติที่ </t>
  </si>
  <si>
    <t>คะแนนการประเมินการบริหารเพื่อการกำกับติดตาม</t>
  </si>
  <si>
    <t>คะแนน</t>
  </si>
  <si>
    <t xml:space="preserve">เป็นเลิศ (Advanced Execution </t>
  </si>
  <si>
    <t>ผลลัพธ์ตามพันธกิจ</t>
  </si>
  <si>
    <t>Premium) ซึ่งมี ระบบการประกันคุณภาพ</t>
  </si>
  <si>
    <t>ระดับความพึงพอใจของนักศึกษาและบุคลากร</t>
  </si>
  <si>
    <t>≥4.51</t>
  </si>
  <si>
    <t>เป็นส่วนหนึ่งของการบริหารจัดการ</t>
  </si>
  <si>
    <t>ที่มีต่อการให้บริการของมหาวิทยาลัย</t>
  </si>
  <si>
    <t>เพิ่มขีดสมรรถนะของบุคลากรด้วย</t>
  </si>
  <si>
    <t>ผศ.นรีนารถ ศรีวรนารถ</t>
  </si>
  <si>
    <t>ระดับผลสำเร็จในการดำเนินการตามโครงการ</t>
  </si>
  <si>
    <t>กระบวนการจัดการความรู้</t>
  </si>
  <si>
    <t xml:space="preserve">มหาวิทยาลัยเขียวสะอาด (Green and Clean </t>
  </si>
  <si>
    <t>พัฒนาระบบฐานข้อมูลพื้นฐาน (Common</t>
  </si>
  <si>
    <t>University)</t>
  </si>
  <si>
    <t>Data Set) และเทคโนโลยีสารสนเทศ</t>
  </si>
  <si>
    <t>มุ่งสู่ สังคมดิจิทัล (Digital  Economy)</t>
  </si>
  <si>
    <t>และ E-University</t>
  </si>
  <si>
    <t xml:space="preserve">พัฒนามหาวิทยาลัย ให้น่าอยู่ มุ่งสู่การ </t>
  </si>
  <si>
    <t>ผศ.วิเชียร  เข็มเงิน</t>
  </si>
  <si>
    <t xml:space="preserve">เป็น Green and Clean University </t>
  </si>
  <si>
    <t>ส่งเสริมการนำกลยุทธ์การตลาดอุดมศึกษา</t>
  </si>
  <si>
    <t>โครงการพัฒนาระบบการสื่อสารและสร้างภาพลักษณ์</t>
  </si>
  <si>
    <t>เพื่อสร้างรายได้และ ภาพลักษณ์องค์กร</t>
  </si>
  <si>
    <t>ขององค์กร</t>
  </si>
  <si>
    <t>รวมทั้งสิ้น</t>
  </si>
  <si>
    <t>1. รายจ่ายประจำขั้นต่ำ</t>
  </si>
  <si>
    <t>2. รายจ่ายงบลงทุน</t>
  </si>
  <si>
    <t>3. รายจ่ายหน่วยงานจัดตั้งภายใน</t>
  </si>
  <si>
    <t>4. รายจ่ายตามแผนยุทธศาสตร์</t>
  </si>
  <si>
    <t>4.1 รายจ่ายตามภารกิจหน่วยงาน</t>
  </si>
  <si>
    <t>4.2 รายจ่ายตามยุทธศาสตร์ของมหาวิทยาลัย</t>
  </si>
  <si>
    <t>4.3 รายการค่าใช้จ่ายตามแผนงานฉุกเฉิน</t>
  </si>
  <si>
    <t>ส่งเสริมสุขภาวะที่ดีของนักศึกษา</t>
  </si>
  <si>
    <t>ส่งเสริมการมีสุขภาพที่ดีแก่นักศึกษาด้วยทักษะทางกีฬา</t>
  </si>
  <si>
    <t>พัฒนาระบบการให้คำปรึกษา</t>
  </si>
  <si>
    <t>ส่งเสริมสุขภาพกายและสุขภาพจิตเกษตร</t>
  </si>
  <si>
    <t>พัฒนาสุขภาวะของนักศึกษาคณะวิทยาการจัดการ</t>
  </si>
  <si>
    <t>พัฒนาสุขภาวะนักศึกษาคณะวิทยาศาสตร์และเทคโนโลยี</t>
  </si>
  <si>
    <t>เสริมสร้างสุขภาวะของนักศึกษาครุศาสตร์</t>
  </si>
  <si>
    <t>จิตอาสา "ทำตามพ่อสอน"</t>
  </si>
  <si>
    <t>เข้าร่วมกีฬาระหว่างคณะดอนขังใหญ่ ประจำปี 2560</t>
  </si>
  <si>
    <t>กีฬาดอนขับใหญ่เกมส์</t>
  </si>
  <si>
    <t>พัฒนาสุขภาวะการแข่งขันกีและส่งเสริมสุขภาพดอนขังใหญ่เกมส์ ครั้งที่ 31</t>
  </si>
  <si>
    <t>การแข่งขันกีฬาระหว่างคณะ ดอนขังใหญ่เกมส์</t>
  </si>
  <si>
    <t>สนับสนุนให้นักศึกษาคณะครุศาสตร์เข้าร่วมกีฬาดอนขังใหญ่</t>
  </si>
  <si>
    <t>พัฒนาสุขภาวะของนักศึกษา</t>
  </si>
  <si>
    <t>สร้างเสริมสุขภาวะที่ดีแก่นักศึกษาของคณะวิศวกรรมศาสตร์และเทคโนโลยีอุตสาหกรรม</t>
  </si>
  <si>
    <t>คุณภาพการศึกษาของสถานศึกษาที่บรรจุครูในท้องถิ่นกับบรรจุต่างถิ่นในจังหวัดเพชรบุรีและประจวบคีรีขันธ์</t>
  </si>
  <si>
    <t>การปรับตัวของสื่อพื้นบ้านรำวงย้อนยุคเพชรบุรี</t>
  </si>
  <si>
    <t>บทบาทขององค์กรปกครองส่วนท้องถิ่นในการพัฒนาประมงพื้นบ้าน ในจังหวัดเพชรบุรี</t>
  </si>
  <si>
    <t xml:space="preserve">การพัฒนาหลักสูตรภาษาญี่ปุ่นชั้นต้นแบบออนไลน์ผสมสำหรับผู้เรียนระดับอุดมศึกษา
</t>
  </si>
  <si>
    <t>การจัดการรูปแบบการเรียนรู้ในการพัฒนาเตาก๊าซชีวมวลประสิทธิภาพสูงแบบ มีส่วนร่วมกับรัฐวิสาหกิจชุมชนในพื้นที่กลุ่มแปรรูปน้ำตาลโตนดของจังหวัดเพชรบุรี</t>
  </si>
  <si>
    <t>การพัฒนาชุดแบบฝึกเพื่อสร้างจิตสำนึกตามหลักปรัชญาเศรษฐกิจพอเพียง โดยใช้หลักคิดเชิงระบบ สำหรับนักศึกษาปริญญาตรี มหาวิทยาลัยราชภัฏเพชรบุรี</t>
  </si>
  <si>
    <t>นวัตกรรมวิตามินซีจากผลไม้และเศษเหลือทางการเกษตรสำหรับอาหารสัตว์น้ำ</t>
  </si>
  <si>
    <t>การประเมินทรัพยากรปูม้า และการมีส่วนร่วมของชุมชน ในการอนุรักษ์ทรัพยากรปูม้าจังหวัดเพชรบุรี</t>
  </si>
  <si>
    <t xml:space="preserve">แอปพลิเคชั่นเพื่อการอนุรักษ์ภาษาถิ่นบ้านลาด </t>
  </si>
  <si>
    <t>การพัฒนาระบบฐานข้อมูลปัญหาและความต้องการของชุมชนในจังหวัดเพชรบุรี กรณีศึกษาอำเภอบ้านลาด (บ้านลาดโมเดล)</t>
  </si>
  <si>
    <t>โมบายแอปพลิเคชั่นเพื่อสอนภาษาอังกฤษสำหรับไอที โดยใช้ STEM Education</t>
  </si>
  <si>
    <t>ระบบจัดการฐานความรู้และระเบียนสุขภาพนวดกดจุดสะท้องฝ่าเท้าบนระบบปฏิบัติการแอนดรอยด์</t>
  </si>
  <si>
    <t>การพัฒนาต้นแบบระบบผู้เชี่ยวชาญทางการแพทย์วินิจฉัยโรคทั่วไปผ่านแอปพลิเคชั่นบนสมาร์ทโฟน</t>
  </si>
  <si>
    <t>การพัฒนากลไกการหั่นซอยตะไคร้สดด้วยวิธีไฟไนต์เอลิเมนต์</t>
  </si>
  <si>
    <t>การประยุกต์ใช้โปรแกรมคอมพิวเตอร์ช่วยในการวิเคราะห์ขั้นตอนการผลิตชิ้นงานก่อนการผลิตจริง เพื่อลดชิ้นงานเสียและแก้ปัญหาความชำนาญของธุรกิจโรงกลึง</t>
  </si>
  <si>
    <t xml:space="preserve">การบูรณาการการใช้ระบบสูบน้ำเซลล์แสงอาทิตย์ชนิดต่อตรงร่วมกับการเกษตร </t>
  </si>
  <si>
    <t xml:space="preserve">การผลิตไฟฟ้าด้วยพลังงานไอน้ำความดันต่ำสำหรับหม้อน้ำแบบความร้อนไหลผ่านทางเดียว </t>
  </si>
  <si>
    <t>การปรับปรุงพันธุ์ต้นกระทือลิง โดยการชักนำให้เกิดการกลายด้วยการฉายรังสีแกมมาแบบเฉียบพลัน</t>
  </si>
  <si>
    <t>การศึกษาสมบัติทางกายภาพของกระจุกดาว M67</t>
  </si>
  <si>
    <t>ปริมาณเมทิลไกลออกซอลในต้นข้าวอ่อนที่ทำให้เครียดด้วยความร้อน</t>
  </si>
  <si>
    <t>การพัฒนาเจลสมุนไพรจากองค์ความรู้ในการรักษาโรคข้อเข่าเสื่อมของหมอพื้นบ้าน จังหวัดเพชรบุรี</t>
  </si>
  <si>
    <t>การพัฒนาแหล่งโบราณคดีชุมชนบ้านบ่อพราหมณ์-บ่อมอญ สู่แหล่งเรียนรู้ทางประวัติศาสตร์ สำหรับนักเรียนและแหล่งท่องเที่ยวโบราณคดีชุมชนสำหรับนักท่องเที่ยว</t>
  </si>
  <si>
    <t>การประยุกต์ใช้ต้นทุนฐานกิจกรรมในการคำนวนต้นทุนต่อหัวของการผลิตนักศึกษาคณะวิทยาการจัดการ</t>
  </si>
  <si>
    <t>รศ.ดร.กาญจนา  บุญส่ง</t>
  </si>
  <si>
    <t>ครุ</t>
  </si>
  <si>
    <t>อาจารย์กฤษดา  สุริยวงศ์</t>
  </si>
  <si>
    <t>จัดการ</t>
  </si>
  <si>
    <t>อาจารย์ณัชชานุช  พิชิตธนารักษ์</t>
  </si>
  <si>
    <t>มนุษย์</t>
  </si>
  <si>
    <t>ผศ.ดร.กมลทิพย์  พลบุตร</t>
  </si>
  <si>
    <t xml:space="preserve">อาจารย์เพ็ญทิพย์ รักด้วง </t>
  </si>
  <si>
    <t>ศ.ดร.เฉลียว  บุรีภักดี</t>
  </si>
  <si>
    <t>ผศ.ดร.รุ่งกานต์  กล้าหาญ</t>
  </si>
  <si>
    <t>เกษตร</t>
  </si>
  <si>
    <t>อาจารย์ทิพย์สุดา  ชงัดเวช</t>
  </si>
  <si>
    <t>อาจารย์ ดร.พฤกษ์ไพร  เพ็งพารา</t>
  </si>
  <si>
    <t>IT</t>
  </si>
  <si>
    <t>อาจารย์สุกัญชลิกา  บุญมาธรรม</t>
  </si>
  <si>
    <t>อาจารย์ ดร.สุกุมา  อ่วมเจริฐ</t>
  </si>
  <si>
    <t>อาจารย์อัสนีวัลย์  อินทร์ขำ</t>
  </si>
  <si>
    <t>อาจารย์ ดร.พีรศุษย์ บุญมาธรรม</t>
  </si>
  <si>
    <t>อ.ประเสริฐ  ปราชญ์ประยูร</t>
  </si>
  <si>
    <t>วิศว</t>
  </si>
  <si>
    <t>อ.ชลาลัย  วงเวียน</t>
  </si>
  <si>
    <t>ผศ.กังสดาล  สกุลพงษ์มาลี</t>
  </si>
  <si>
    <t>รศ.ดร.อุทัย  ผ่องรัศมี</t>
  </si>
  <si>
    <t>วิทย์</t>
  </si>
  <si>
    <t>อาจารย์ประดิพันธ์ ทองแถม ณ อยุธยา</t>
  </si>
  <si>
    <t>อาจารย์วริษา ปานเจริญ</t>
  </si>
  <si>
    <t>ผศ.บุษกร  อุ๋ยวงษ์</t>
  </si>
  <si>
    <t>อาจารย์ประกายรัตน์  ทุนิจ</t>
  </si>
  <si>
    <t>พยาบาล</t>
  </si>
  <si>
    <t>อ.ดร.วิฑูรย์  คุ้มหอม</t>
  </si>
  <si>
    <t>สาธิต</t>
  </si>
  <si>
    <t>ผศ.ณัฐธัญ พงษ์พานิช</t>
  </si>
  <si>
    <t>โรงเรียนสาธิตฯ</t>
  </si>
  <si>
    <t>โครงการพัฒนาระบบและกลไกการบริหารงานวิจัย คณะวิทยาศาสตร์และเทคโนโลยี</t>
  </si>
  <si>
    <t>พัฒนาระบบและกลไกการติดตามผลงานวิจัยที่ได้ทุน (ต่อยอดงบ 60)</t>
  </si>
  <si>
    <t xml:space="preserve">พัฒนาระบบและกลไกเพื่อสร้างงานวิจัยบนพื้นฐานภูมิปัญญาท้องถิ่น (ต่อยอดงบ 60) </t>
  </si>
  <si>
    <t>กิจกรรมการอบรมเชิงปฏิบัติการจัดการความรู้ด้านการวิจัย</t>
  </si>
  <si>
    <t>การพัฒนาระบบและกลไกการบริหารงานวิจัย/งานสร้างสรรค์/ คณะครุศาสตร์</t>
  </si>
  <si>
    <t xml:space="preserve">การพัฒนาระบบและกลไกการบริหารงานวิจัยคณะเทคโนโลยีการเกษตร </t>
  </si>
  <si>
    <t>พัฒนาระบบและกลไกการบริหารงานวิจัย คณะวิทยาการจัดการ</t>
  </si>
  <si>
    <t>การพัฒนาระบบและกลไกการบริหารงานวิจัยหรืองานสร้างสรรค์เพื่อส่งเสริมและพัฒนาประสิทธิภาพของระบบการบริหารจัดการงานวิจัยและงานสร้างสรรค์ของคณะมนุษยศาสตร์และสังคมศาสตร์</t>
  </si>
  <si>
    <t>การพัฒนาทักษะการวิจัยทางรัฐประศาสนศาสตร์ไปสู่การปฏิบัติ</t>
  </si>
  <si>
    <t>การพัฒนาระบบและกลไกบริหารงานวิจัย คณะวิศวกรรมศาสตร์และเทคโนโลยีอุตสาหกรรม</t>
  </si>
  <si>
    <t xml:space="preserve">คณะเทคโนโลยีการเกษตร </t>
  </si>
  <si>
    <t>การอบรมเชิงปฏิบัติการ "การพัฒนาโครงการวิจัยโดยใช้พื้นที่เป็นฐาน"</t>
  </si>
  <si>
    <t>โครงการอบรมเชิงปฏิบัติการพัฒนานักวิจัยหน้าใหม่ รุ่นที่ 9 ระยะที่ 3</t>
  </si>
  <si>
    <t>สถาบันวิจัยและส่งเสริมศิลปวัฒนธรรม</t>
  </si>
  <si>
    <t>การพัฒนาข้อเสนอโครงการวิจัยเพื่อขอรับทุนสนับสนุนจากแหล่งทุนภายนอก  (นักวิจัยรุ่นกลาง)</t>
  </si>
  <si>
    <t>การพัฒนาทักษะการเขียนบทความวิจัยเพื่อการตีพิมพ์เผยแพร่</t>
  </si>
  <si>
    <t>การพัฒนาทักษะภาษาอังกฤษในการตีพิมพ์เผยแพร่ผลงานในระดับชาติและนานาชาติ</t>
  </si>
  <si>
    <t>การจัดทำวารสารวิทยาศาสตร์แห่งมหาวิทยาลัยราชภัฏเพชรบุรี</t>
  </si>
  <si>
    <t>วารสารวิชาการมนุษยสังคมปริทัศน์</t>
  </si>
  <si>
    <t>วารสารสถาบันวิจัยและส่งเสริมศิลปวัฒนธรรม</t>
  </si>
  <si>
    <t>สำนักส่งเสริมวิชาการและงานทะบียน</t>
  </si>
  <si>
    <t>งานวิจัย “การพัฒนาสูตรไอศกรีมตามธาตุเจ้าเรือน” บูรณาการการจัดการเรียนการสอน</t>
  </si>
  <si>
    <t>ผลของน้ำหมักชีวภาพต่อการเจริญเติบโตของผักไฮโดรโพนิกส์กับการรเยนการสอนรายวิชา “การปลูกพืชไร้ดิน”</t>
  </si>
  <si>
    <t xml:space="preserve">การบูรณาการกระบวนการวิจัยกับการจัดการเรียนการสอนของสาขาวิชาสัตวศาสตร์ </t>
  </si>
  <si>
    <t>การบูรณาการงานวิจัยเรื่อง ความหลากหลายของเฟินที่มีศักยภาพเป็นไม้ประดับในสวนปาล์มน้ำมัน ต.นาเขา อ.หลังสวน จ.ชุมพร กับการเรียนการสอนในรายวิชาชีววิทยาไม้ดอกไม้ประดับ</t>
  </si>
  <si>
    <t>การบูรณาการงานวิจัยเรื่อง การคัดเลือกพันธุ์ข้าวพื้นเมืองทนแล้งจังหวัดเพชรบุรี กับการเรียนการสอนในรายวิชาชีววิทยา2</t>
  </si>
  <si>
    <t>การบูรณาการงานวิจัยเรื่อง การใช้เครื่องหมายโมเลกุลอย่าง่ายในการจำแนกชนิดพันธุ์ของตาลกับการเรียนการสอนในรายวิชาชีววิทยาของเซลล์</t>
  </si>
  <si>
    <t>การบูรณาการงานวิจัยเรื่อง ความหลากหลายของแมลงภาหะถ่ายละอองเรณูตาลโตนดกับการเรียนการสอนในรายวิชาสัตววิทยา</t>
  </si>
  <si>
    <t>การบูรณาการงานวิจัยเรื่อง ผลของสารควบคุมการเจริญเติบโตพืชต่อการขยายพันธุ์เอื้องทองในหลอดทดลอง กับการเรียนการสอนรายวิชาการเพาะเลี้ยงเนื้อเยื่อ</t>
  </si>
  <si>
    <t>การบูรณาการงานวิจัยกับการเรียนการสอนรายวิชาปฏิบัติการการวิเคราะห์ทางเคมีด้วยเครื่องมือ1</t>
  </si>
  <si>
    <t>การบูรณาการงานวิจัยเรื่อง การพัฒนาก๋วยเตี๋ยวเส้นเล็กข้าวไรซ์เบอร์รี่กับการเรียนการสอนรายวิชาเทคโนโลยีการถนอมอาหารและการแปรรูป</t>
  </si>
  <si>
    <t>การบูรณาการงานวิจัยเรื่อง อิทธิพลของเวลาการงอกต่อสมบัติการต้านอนุมูลอิสระและปริมาณฟีนอลิกรวมของข้าวกล้องพื้นเมือง จ.เพชรบุรี กับการเรียนการสอนรายวิชาเคมีเชิงฟิสิกส์1</t>
  </si>
  <si>
    <t>งานวิจัยเรื่องการบูรณาการงานวิจัยเรื่องการพัฒนาผลิตภัณฑ์ข้าวตูไรซ์เบอร์รี่ของกลุ่มผู้ผลิตจังหวัดเพชรบุรี กับการเรียนการสอนรายวิชาอาหารคาว-หวานเมืองเพชร</t>
  </si>
  <si>
    <t>การบูรณาการงานวิจัยเรื่องการพัฒนาผลิตภัณฑ์ไอศกรีมข้าวไรซ์เบอร์รี่เสริมน้ำตาลโตนดกับการเรียนการสอนวิชาเทคโนโลยีเครื่องดื่มและไอศกรีม</t>
  </si>
  <si>
    <t>การบูรณาการงานวิจัยเรื่องการพัฒนาสูตรคุกกี้ข้าวกล้องงอกกับการบริการให้กับนักเรียนในโรงเรียนของจังหวัดเพชรบุรี</t>
  </si>
  <si>
    <t>การบูรณาการงานวิจัยเรื่อง รูปแบบการส่งเสริมการจัดการกองทุนสวัสดิการกองทุนสวัสดิการชุมชนตำบลบ้านในดง อ.ท่ายาง จ.เพชรบุรี สร้างสรรค์สื่อส่งเสริมการออมทรัพย์เพื่อชีวิตมั่นคง ชุมชนยั่งยืนบนฐานคิดเศรษฐกิจพอเพียง</t>
  </si>
  <si>
    <t>รูปแบบการส่งเสริมการจัดการกองทุสวัสดิการชุมชนตำบลยางหย่อง อ.ท่ายาง จ.เพชรบุรี</t>
  </si>
  <si>
    <t>การบูรณาการการเตรียมความพร้อมบุคลากรทางด้านเทคนิคตามมาตรฐาน thailand 4.0 กับการเรียนการสอนและบริการวิชาการสู่ชุมชนให้เป็นสากล</t>
  </si>
  <si>
    <t>ขยายผลคู่มือการจัดการเรียนการสอน STEM สู่โรงเรียนกองทุนการศึกษา</t>
  </si>
  <si>
    <t>ต้นแบบระบบติดตามการเคลื่อนที่ของดวงอาทิตย์กับการเรียนการสอน วิชาโปรแกรมคอมพิวเตอร์สำหรับวิศวกรรม สาขาวิชาวิศวกรรมพลังงาน</t>
  </si>
  <si>
    <t>ผศ.อรอนงค์ ศรีพวาทกุล</t>
  </si>
  <si>
    <t>อ.ดร.ศิริวรรณ แดงฉ่ำ</t>
  </si>
  <si>
    <t>ผศ.น.สพ.ดร.มหิศร ประภาสะโนบล</t>
  </si>
  <si>
    <t>อ.ดร.บุญสนอง ช่วยแก้ว</t>
  </si>
  <si>
    <t>อ.ดร.สุมิตานันท์ จันทะบุรี</t>
  </si>
  <si>
    <t>อ.ดร.ประดิพันธ์ ทองแถม ณ อยุธยา</t>
  </si>
  <si>
    <t>อ.ดร.ญาณพัฒน์ พรมประสิทธิ์</t>
  </si>
  <si>
    <t>อ.วุฒิชัย ฤทธิ</t>
  </si>
  <si>
    <t>ผศ.วัชราภรณ์ ประภาสะโนบล</t>
  </si>
  <si>
    <t>อ.ดร.สุคนธา สุคนธ์ธารา</t>
  </si>
  <si>
    <t>อ.ดร.พูนศิริ ทิพย์เนตร</t>
  </si>
  <si>
    <t>อ.ธนิดา  ชาญชัย</t>
  </si>
  <si>
    <t>อ.โสมรัศมิ์  กล่ำกล่อมจิตต์</t>
  </si>
  <si>
    <t>ผศ.ดร.โสภาพร กล่ำสกุล</t>
  </si>
  <si>
    <t>อ.ดร.ชนิตร์นาถ วิเชียรประดิษฐ์</t>
  </si>
  <si>
    <t>ผศ.ดร.ปัญญา ทองนิล</t>
  </si>
  <si>
    <t>อ.ชลีดล ใจซื่อดี</t>
  </si>
  <si>
    <t>สืบทอดอนุรักษ์และเสริมสร้างความภาคภูมิใจ เยาวชนรุ่นใหม่ด้วยหลักสูตรท้องถิ่น “ทุ่งเศรษฐี” อ.ชะอำ</t>
  </si>
  <si>
    <t>ยุวมัคคุเทศก์ในโรงเรียนกองทุน (ร.ร.ห้วยทรายประชาสรรค์) อ.ชะอำ จ.เพชรบุรี</t>
  </si>
  <si>
    <t>การสร้างจิตสำนึกเพื่อการจัดการเส้นทางท่องเที่ยวเชิงนิเวศประวัติศาสตร์ทวารวดีทุ่งเศรษฐีจากโรงเรียนสู่ชุมชน</t>
  </si>
  <si>
    <t>การเพิ่มมูลค่าสินค้าเกษตรเพิ่มความเข้มแข็งของชุมชน และการขัยเคลื่อนการให้บริการที่ตอบสนองความต้องการชองชุมชน</t>
  </si>
  <si>
    <t>อบรมเชิงปฏิบัติการสร้างสื่อออนไลน์ให้กับผู้ประกอบการชุมชนเพื่อส่งเสริมการขาย อ.บ้านลาด จ.เพชรบุรี</t>
  </si>
  <si>
    <t>อบรมเชิงปฏิบัติการใช้ ICT ในยุค Thailand 4.0 เพื่อสร้างความปลอดภัยสำหรับชุมชน</t>
  </si>
  <si>
    <t xml:space="preserve">การพัฒนาระบบติดตามสินค้าเกษตรและผลิตภัณฑ์แปรรูปจากข้าวของวิสาหกิจชุมชนของข้าว ชุมชนไร่มะขาม ต.ไร่มะขาม จ.เพชรบุรี </t>
  </si>
  <si>
    <t>อบรมเชิงปฏิบัติการขยายตลาดด้วยเทคโนโลยี Blockchain</t>
  </si>
  <si>
    <t>ไฟฟ้าสร้างแสงส่งเสริมพระพุทธศาสนา ครั้งที่ 4</t>
  </si>
  <si>
    <t>การพัฒนาชุมชนต้นแบบด้านสุขภาวะของผุ้สูงอายุอย่างยั่งยืน เทศบาลตำบลหาดเจ้าสำราญ อ.เมือง จ.เพชรบุรี</t>
  </si>
  <si>
    <t>การพัฒนาและส่งเสริมเส้นทางท่องเที่ยวเชื่อมโยงตำบลยางน้ำกลัดใต้และต.ท่าตะคร้อ อ.หนองหญ้าปล้อง จ.เพชรบุรี</t>
  </si>
  <si>
    <t>การพัฒนาและส่งเสริมผลิตภัณฑ์ผ้าทอพื้นบ้าน อ.หนองหญ้าปล้อง</t>
  </si>
  <si>
    <t>การสืบสานภาษากระเหรี่ยงในโรงเรียนบ้านยางน้ำกลัดใต้ อ.หนองหญ้าปล้อง จ.เพชรบุรี</t>
  </si>
  <si>
    <t>การศึกษารูปแบบการทำไร่วิถีกะเหรี่ยง : กรณีศึกษาการทำไร่หมุนเวียน อ.หนองหญ้าปล้อง</t>
  </si>
  <si>
    <t>การจัดแผนที่ท่องเที่ยวเชื่อมโยงชุมชนท่าตะคร้อ – ยางน้ำกลัดใต้</t>
  </si>
  <si>
    <t>โครงการบำเพ็ญประโยชน์เพื่อชุมชน</t>
  </si>
  <si>
    <t>โครงการให้ความรู้เพื่อการปรับแผนกลยุทธ์วิสาหกิจชุมชน</t>
  </si>
  <si>
    <t>การจัดการตลาดสีเขียว (Green Marketing) ของดีบ้านในดง อ.ท่ายาง จ.เพชรบุรี</t>
  </si>
  <si>
    <t>ขับเคลื่อนโครงการชุมชนรูปธรรมเพื่อการพัฒนาอย่างยั่งยืน</t>
  </si>
  <si>
    <t>การพัฒนาชุมชนไร่มะขามสู่การพัฒนาอย่างยั่งยืน</t>
  </si>
  <si>
    <t>การพัฒนาผลิตภัณฑ์มูลค่าเพิ่มจากวัตถุดิบท้องถิ่นเพื่อชุมชนบ้านถ้ำเสื้อ อ.แก่งกระจาน จ.เพชรบุรี</t>
  </si>
  <si>
    <t>การพัฒนาผลิตภัณฑ์มูลค่าเพิ่มจากวัตกุดิบท้องถิ่นเพื่อชุมชนบ้านหนองมะกอก อ.แก่งกระจาน จ.เพชรบุรี</t>
  </si>
  <si>
    <t>อ.ศุภรัสมิ์ ศิรพุทธิพันธ์</t>
  </si>
  <si>
    <t>อ.ดร.เอื้อมพร โตภานุรักษ์กุล</t>
  </si>
  <si>
    <t>อ.ดร.ศิริวรรณ แตงฉ่ำ</t>
  </si>
  <si>
    <t>อ.ดร.พฤกษ์ เพ็งพารา</t>
  </si>
  <si>
    <t>อ.พีรศุษย์ บุญธรรม</t>
  </si>
  <si>
    <t>นายเกรียงไกร จริยะปัญญา</t>
  </si>
  <si>
    <t>อ.ดร.นันทิรา ธีระนันทกุล</t>
  </si>
  <si>
    <t>นายปองพล รักการงาน</t>
  </si>
  <si>
    <t>อ.อนุรักษ์ เกษวัฒนากุล</t>
  </si>
  <si>
    <t>อ.เผ่า อนันจิ๋ว</t>
  </si>
  <si>
    <t>ผศ.ดร.สริตา บัวเชียว</t>
  </si>
  <si>
    <t xml:space="preserve">     อ.ณัฐกานต์ ผาจันทร์</t>
  </si>
  <si>
    <t>อ.กุลสกาวว์ เลาหสถิตย์</t>
  </si>
  <si>
    <t>อ.พัชรินทร์ สุริยวงศ์</t>
  </si>
  <si>
    <t>การผลิตก๊าซชีวภาพจากวัสดุอินทรีย์เหลือใช้ เพื่อชุมชนเกษตรสะอาดตามแนวคิดเศรษฐกิจพอเพียง และการอบแห้งอาหารด้วยพลังงานแสงอาทิตย์</t>
  </si>
  <si>
    <t>พิพิธภัณฑ์ออนไลน์เรื่องของดีบ้านลาดเพื่อส่งเสริมการประยุกต์ธุรกิจของคนในชุมชน</t>
  </si>
  <si>
    <t>ค่ายวิถีชุมชนพอเพียง</t>
  </si>
  <si>
    <t>การพัฒนาองค์ความรู้ การทำเครื่องกรองน้ำดื่มแบบประหยัดสำหรับครัวเรือน</t>
  </si>
  <si>
    <t>การส่งเสริมการออมทรัพย์เพื่อชีวิตมั่นคง ชุมชนยั่งยทนบนฐานคิดเศษฐกิจพอเพียง</t>
  </si>
  <si>
    <t>การพัฒนากลุ่มเกษตรปลอดภัยชุมชนบ้านในดงตามแนวคิดเศษฐกิจพอเพียง</t>
  </si>
  <si>
    <t>การพัฒนาโรงเรียนต้นแบบโรงเรียนขนาดเล็ก</t>
  </si>
  <si>
    <t>พัฒนาระบบการให้คำปรึกษาและการแนะแนว</t>
  </si>
  <si>
    <t>เสริมสร้างสมรรถนะความเป็นครู “บัณฑิตครูคืนถิ่น” โรงเรียนกองทุนการศึกษา</t>
  </si>
  <si>
    <t>ฝึกอบรมเชิงปฏิบัติการเทคโนโลยีนำเสนองานเพื่อการท่องเที่ยวและอาหารสำหรับบุคลากรทางการศึกษา</t>
  </si>
  <si>
    <t>พัฒนาสื่อการสอนมัลติมีเดียสำหรับครูและบุคลากรทางการศึกษา</t>
  </si>
  <si>
    <t>คลินิกคอมพิวเตอร์พัฒนาสื่อการสอน PBL สู่ STEM</t>
  </si>
  <si>
    <t>การพัฒนาทักษะการพูดภาษาอังกฤษเบื้องต้น</t>
  </si>
  <si>
    <t>การพัฒนาห้องสมุดเพื่อโรงเรียนกองทุนการศึกษา ระยะที่ 3</t>
  </si>
  <si>
    <t xml:space="preserve">สำนักวิทยบริการและเทคโนโลยีสารสนเทศ </t>
  </si>
  <si>
    <t>ติวสอบ ONET ให้นักเรียนในเขตจังหวัดเพชรบุรี</t>
  </si>
  <si>
    <t>การจัดทำแหล่งเรียนรู้แปลงเกษตรผสมผสานให้แก่โรงเรียนกองทุนการศึกษา</t>
  </si>
  <si>
    <t>การใช้กิจกรรม STEM ศึกษาเป็นฐานเพื่อพัฒนาทักษะการสอนครูเกษตรด้วยแหล่งเรียนรู้ในโรงเรียนโครงการกองทุนการศึกษา จ.เพชรบุรี</t>
  </si>
  <si>
    <t>อบรมเชิงปฏิบัติการการอ่านภาษาไทยโดยใช้สื่อคอมพิวเตอร์ของนักเรียนโรงเรียนตำรวจตระเวนชายแดน</t>
  </si>
  <si>
    <t>อบรมเชิงปฏิบัติการติดตั้งและซ่อมบำรุงเครื่องคอมพิวเตอร์ของครูโรงเรียนตำรวจตระเวนชายแดน</t>
  </si>
  <si>
    <t>อบรมเชิงปฏิบัติการเพื่อนเพิ่มประสิทธิภาพการจัดการเรียนการสอนของครูตำรวจตระเวนชายแดน ประจำปี 2561</t>
  </si>
  <si>
    <t>ขับเคลื่อนกิจกรรมโรงเรียนตำรวจตระเวนชายแดนตามแนวพระราชดำริ</t>
  </si>
  <si>
    <t>ขับเคลื่อนและติดตามโรงเรียนกองทุนการศึกษาจังหวัดเพชรบุรีและประจวบคีรีขันธ์</t>
  </si>
  <si>
    <t>พัฒนาทักษะการอ่านของนักเรียนโครงเรียนตำรวจตระเวนชายแดน</t>
  </si>
  <si>
    <t xml:space="preserve">ค่ายวิชาการเพื่อการพัฒนาผลสัมกฤธิ์ทางการเรียนโรงเรียนกองทุนการศึกษาจังหวัดเพชรบุรีและประจวบคีรีขันธ์ </t>
  </si>
  <si>
    <t>การป้องกันกำจัดแมลงศัตรูมะพร้าว แบบยั่งยืน</t>
  </si>
  <si>
    <t>การสร้างต้นแบบกิจกรรมการดำเนินชีวิตตามหลักปรัชญาเศรษฐิจของชาวกระเหรี่ยง บ้านปาเกอะญอ อ.แก่งกระจาน จ.เพชรบุรี</t>
  </si>
  <si>
    <t>พัฒนาองค์ความรู้ เศษฐกิจฐานรากและทุนชุมชนในครัวเรือนน้อมนำปรัชญาเศษฐกิจพอเพียงในจังหวัดเพชรบุรี</t>
  </si>
  <si>
    <t>พัฒนาวิสาหกิจชุมชนจากมะพร้าวใน จ.ประจวบคีรีขันธ์</t>
  </si>
  <si>
    <t>หนุนเสริมเศษฐกิจสร้างสรรค์ตลาด “ท่าย์น้ำข้ามภพ” อ.ท่ายาง จ.เพชรบุรี</t>
  </si>
  <si>
    <t>การพัฒนาผลิตภัณฑ์เต้าหู้ปลาจากเนื้อปลาสีกุนข้างเหลือง</t>
  </si>
  <si>
    <t>การแปรรูปเนื้อปลาเพื่อเพิ่มมูลค่า</t>
  </si>
  <si>
    <t>พัฒนาซอฟต์แวร์ต้นแบบระบบสารสนเทศติดตามสุขภาพชุมชนตามสภาพกายภาพท้องถื่นผ่าน Google Map (ต่อเนื่อง)</t>
  </si>
  <si>
    <t>การบูรณาการงานวิจัยภูมิปัญญาไทยในการส่งเสริมสุขภาพผู้สูงอายุ เพื่อสร้างชุมชนต้นแบบด้านสุขภาวะของผู้สูงอายุตำบลหาดเจ้าสำราญ</t>
  </si>
  <si>
    <t>การพัฒนาผลิตภัณฑ์นมกล้วยหอมทองเสริมใยอาหาร</t>
  </si>
  <si>
    <t>การส่งเสริมการขายและการแปรรูปผลผลิตทางการเกษตร</t>
  </si>
  <si>
    <t>ปราชญ์ชาวบ้านสอนงานภูมิปัญญา เพื่อพัฒนาผลิตภัณฑ์</t>
  </si>
  <si>
    <t>พัฒนาบรรจุภัณฑ์กลุ่มวิสาหกิจชุมชนบ้านสาระเห็ด</t>
  </si>
  <si>
    <t>การพัฒนาพิพิธภัณฑ์การเกษตรที่มีชีวิต</t>
  </si>
  <si>
    <t>พัฒนาฐานข้อมูลถูมิปัญญาท้องถิ่นบนฐานเทคโนโลยีเว็บ</t>
  </si>
  <si>
    <t>สร้างศูนย์การเรียนรู้ภูมิปัญญาการแพทย์แผนไทยของท้องถิ่น</t>
  </si>
  <si>
    <t>จัดตั้งศูนย์การเรียนรู้พิพิธภัณฑ์ สมุนไพรและภูมิปัญญาท้องถิ่น จังหวัดเพชรบุรี</t>
  </si>
  <si>
    <t>พัฒนาศูนย์การเรียนรู้ เรื่องดนตรีกะเหรี่ยง</t>
  </si>
  <si>
    <t>อบรมให้ความรู้การละเล่นพื้นเมืองไทยสำหรับเด็ก</t>
  </si>
  <si>
    <t>อัตลักษณ์ภาษาศิลป์ กับศิลปะ ศิลปินบนถิ่นไทย</t>
  </si>
  <si>
    <t>แทงหยวกเกษตร</t>
  </si>
  <si>
    <t>วัวเทียมเกวียนแห่เทียนพรรษา</t>
  </si>
  <si>
    <t>พัฒนาผลิตภัณฑ์จากไม้จากชุมชนหนองปรง</t>
  </si>
  <si>
    <t>การอนุรักษ์สืบทอดการแสดงละครชาตรีเมืองเพชรบุรี</t>
  </si>
  <si>
    <t>สืบสานตำนานศิลปวัฒนธรรมท้องถิ่นเมืองเพชรบุรีและวัฒนธรรมไทยของคณะวิทยาการจัดการ</t>
  </si>
  <si>
    <t>สือสานน้ำตาลโตนดเมืองเพชร</t>
  </si>
  <si>
    <t>ขับเคลื่อนระบบและกลไกและกระบวนการจัดกิจกรรมการทำนุบำรุงศิลปวัฒนธรรม</t>
  </si>
  <si>
    <t>การพัฒนาองค์ความรู้สู่การสร้างมาตราฐานงานัฒนธรรม</t>
  </si>
  <si>
    <t>ศึกษาธรรมาสน์เมืองเพชร</t>
  </si>
  <si>
    <t>จัดทำวารสาร “ลุ่มน้ำเพชรบุรี”</t>
  </si>
  <si>
    <t>ประเพณีท้ายสงกรานต์ มหาวิทยาลัยราชภัฎเพชรบุรี</t>
  </si>
  <si>
    <t xml:space="preserve">มหกรรมศิลปวัฒนธรรมอาเซียน ครั้งที่7 </t>
  </si>
  <si>
    <t>งานมหกรรมศิลปวัฒนธรรมอาเซียนสัมพันธ์เฉลิมพระเกียรติ ครั้งที่ 7</t>
  </si>
  <si>
    <t>สำรวจความหลากหลายของพันธุ์สัตว์น้ำชนิดอื่นที่ไม่ใช่ปลา ที่ได้จากการทำประมงบริเวณ ชายฝั่ง จังหวัดเพชรบุรี</t>
  </si>
  <si>
    <t>การสำรวจและรวบรวมการใช้ประโยชน์จากไม้ผลพื้นเมือง เขตอำเภอบ้านแหลม จังหวัดเพชรบุรี</t>
  </si>
  <si>
    <t>เว็บไซต์ประชาสัมพันธ์โครงการ อพ.สธ.-มรภ.เพชรบุรี</t>
  </si>
  <si>
    <t>งานประชุมวิชาการและนิทรรศการ ทรัพยากรไทย : ศักยภาพมากล้นมีให้เห็น</t>
  </si>
  <si>
    <t>บริหารจัดการโครงการอนุรักษ์พันธุกรรมพืชอันเนื่องมาจากพระราชดำริฯ</t>
  </si>
  <si>
    <r>
      <t>การสำรวจและศึกษาคุณสมบัติทางกายภาพและทางเคมีของดิน</t>
    </r>
    <r>
      <rPr>
        <sz val="16"/>
        <color theme="1"/>
        <rFont val="TH SarabunPSK"/>
        <family val="2"/>
      </rPr>
      <t>ในพื้นที่ปลูกตาล จังหวัดเพชรบุรี</t>
    </r>
  </si>
  <si>
    <t>การสำรวจทำรหัสพิกัดต้นตาลในพื้นที่ ต.หนองกะปุ อ.บ้านลาด จ.เพชรบุรี</t>
  </si>
  <si>
    <t>สำรวจเก็บรวบรวมและศึกษาลักษณะต่างๆ ของข้าวพันธุ์พื้นเมืองของจังหวัดเพชรบุรี</t>
  </si>
  <si>
    <t>สำรวจความหลากหลายและเก็บรวบรวมพันธุกรรมพืช</t>
  </si>
  <si>
    <t>รวบรวมและอนุรักษ์พันธุกรรมกล้วยไม้</t>
  </si>
  <si>
    <t>ดำเนินการและพัฒนาปรับปรุงสวนพฤกษศาสตร์เพชรวนาลัย</t>
  </si>
  <si>
    <t>การคัดแยกจุลินทรีย์ที่มีความสามารถผลิตเอนไซม์ไซลาเนสจากดินในพื้นที่ปลูกตาล</t>
  </si>
  <si>
    <t>ศึกษาชีววิทยาของตาล</t>
  </si>
  <si>
    <t>อบรมปฏิบัติการเพาะเลี้ยงเนื้อเยื่อพืช</t>
  </si>
  <si>
    <t>ฝึกอบรมนักพฤกษศาสตร์รุ่นเยาว์ รุ่นที่ 7</t>
  </si>
  <si>
    <t>ปรับปรุงศูนย์เรียนรู้ความหลากหลายทางชีวภาพ</t>
  </si>
  <si>
    <t>บริหารจัดการและตั้งศูนย์การเรียนรู้เพื่อการพัฒนาป่าต้นน้ำชุมชนเขาแด่น และกลุ่มป่าแก่งกระจาน</t>
  </si>
  <si>
    <t>สร้างจิตสำนึกในการอนุรักษ์พันธุกรรมพืชให้เยาวชนและชุมชนในการรวบรมและรักษาพันธ์ไม้ของท้องถิ่น</t>
  </si>
  <si>
    <t>การจัดตั้งศูนย์อนุรักษ์พันธุ์ผักพื้นบ้านและไม้ผลพื้นเมืองของจังหวัดเพชรบุรีแก่โรงเรียนองค์กรปกครองส่วนท้องถิ่นและชุมชน</t>
  </si>
  <si>
    <t>การสร้างจิตสำนึกในการอนุรักษ์พันธุกรรมพืชผ่านเทคโนโลยีสารสนเทศและการสื่อสาร</t>
  </si>
  <si>
    <t>การสำรวจและเก็บรวบรวมข้อมูลวัฒนธรรมการใช้สมุนไพรจากตาลตามภูมิปัญญาท้องถิ่น</t>
  </si>
  <si>
    <t>การพัฒนาเภสัชภัณฑ์จากตาล</t>
  </si>
  <si>
    <t>กองกลาง</t>
  </si>
  <si>
    <t>รวมงบประมาณจัดตั้งทั้งสิ้น</t>
  </si>
  <si>
    <t>รวมงบประมาณที่ขอทั้งสิ้น</t>
  </si>
  <si>
    <t>พัฒนาบุคลากรประจำห้องปฏิบัติการวิทยาศาสตร์</t>
  </si>
  <si>
    <t>สัมมนาเชิงปฏิบัติการแนวทางการจัดซื้อจัดจ้างและการบริหารพัสดุ</t>
  </si>
  <si>
    <t>สัมมนาเชิงปฏิบัติการเพื่อเตรียมสุ่การมีสมรรถนะของนักปฏิบัติการมืออาชีพ</t>
  </si>
  <si>
    <t>ส่งเสริมสนับสนุนการจัดทำและเผยแพรร่ผลงานวิชาการของบุคลากรในระดับชาติ</t>
  </si>
  <si>
    <t>การพัฒนาและปฏิบัติการสร้างเส้นทางสิงขร-มะริดเพื่อเป็นจุดหมายปลายทางการท่องเที่ยวของสาขาวิชาอุตสาหกรรมการท่องเที่ยวและบริการระหว่างประเทศ (สองภาษา)</t>
  </si>
  <si>
    <t>วารสาร เพชรปริทัศน์</t>
  </si>
  <si>
    <t>การพัฒนาการเรียนรู้ของนักศึกษาสาขาวิชาภาษาจีนร่วมกับสถานศึกษา</t>
  </si>
  <si>
    <t>พัฒนาระบบและกลไกการบริหารงานวิจัย มหาวิทยาลัยราชภัฏเพชรบุรี</t>
  </si>
  <si>
    <t>โครงการการพัฒนาหนังสือนิทานประกอบภาพภาษาอังกฤษเพื่อส่งเสริมความสามารถในการอ่านของนักเรียนชั้นประถมศึกษาปีที่ 6 จังหวัดเพชรบุรี</t>
  </si>
  <si>
    <t xml:space="preserve">การศึกษาเพื่อการอนุรักษ์เรือนไทยพื้นถิ่นเพชรบุรี </t>
  </si>
  <si>
    <t>การพัฒนาเอกลักษณ์อาหารท้องถิ่นเพชรบุรีด้วยการจัดกิจกรรมการท่องเที่ยวเชิงสร้างสรรค์โดยการใช้การมีส่วนร่วมของชุมชน เพื่อสร้างศักยภาพทางการท่องเที่ยว จังหวัดเพชรบุรี</t>
  </si>
  <si>
    <t>การพัฒนา Dot-blot Hybridization เพื่อการตรวจหาเชื้อซัลโมเนลล่าในเนื้อสุกร</t>
  </si>
  <si>
    <t>การพัฒนาหลักสูตรภาษาญี่ปุ่นระดับเบื้องต้นแบบออนไลน์ผสมระดับปริญญาตรี</t>
  </si>
  <si>
    <t>การพัฒนาแบบเรียนภาษาอังกฤษแบบบูรณาการกับสะเต็มศึกษาและ การคิดวิเคราะห์เพื่อการสร้างสรรค์สำหรับนักเรียนระดับประถมศึกษา</t>
  </si>
  <si>
    <t>การใช้พลังงานแสงอาทิตย์ในกังหันเติมอากาศด้วยมอเตอร์ 3 เฟสสำหรับฟาร์มเลี้ยงกุ้งขาวในจังหวัดเพชรบุรี</t>
  </si>
  <si>
    <t xml:space="preserve">การผลิตก๊าซชีวภาพจากเศษอาหารและน้ำทิ้งจากชุมชนบริเวณปากแม่น้ำเพชรบุรี </t>
  </si>
  <si>
    <t>การพัฒนานวัตกรรมการเกษตรอัจฉริยะเพื่อเพิ่มประสิทธิภาพผลผลิตและประหยัดพลังงานสำหรับฟาร์มกล้วยหอมทองด้วยเทคโนโลยีอินเทอร์เน็ตของสรรพสิ่ง</t>
  </si>
  <si>
    <t>การพัฒนานวัตกรรมสมาร์ทฟราม์โดยใช้เทคโนโลยีอินเทอร์เน็ตของสรรพสิ่ง เพื่อเพิ่มผลผลิตทางการเกษตรจังหวัดเพชรบุรี</t>
  </si>
  <si>
    <t>การทำนาเกลือสมุทรเพื่อการแข่งขันเชิงพาณิชย์</t>
  </si>
  <si>
    <t>การพัฒนาระบบควบคุมการทำงานของสมาร์ทโฟนผ่านดวงตา สำหรับผู้พิการทางแขน</t>
  </si>
  <si>
    <t>การพัฒนาพื้นที่ต้นแบบวนเกษตรในการปลูกสักอย่างยั่งยืนชุมชนบ้านถ้ำเสือ อำเภอแก่งกระจาน จังหวัดเพชรบุรี</t>
  </si>
  <si>
    <t>นวัตกรรมอัจฉริยะช่วยเหลือเกษตรกรในการปลูกและดูแลกล้วยหอมทองในพื้นที่เพาะปลูกกล้วยหอมทองปลอดสารพิษเพื่อการส่งออก</t>
  </si>
  <si>
    <t>ระบบอบแห้งพลังงานแสงอาทิตย์แบบใช้ความร้อนร่วมกับ อุปกรณ์แลกเปลี่ยนความร้อนจากพลังงานชีวมวล</t>
  </si>
  <si>
    <t>การพัฒนาวัสดุเปล่งแสงของแข็งสีแดงชนิดใหม่จากแก้วบอโรซิลิเกต</t>
  </si>
  <si>
    <t>รูปแบบการพัฒนาผู้นำวิสาหกิจชุมชนด้านอาหาร โดยการมีส่วนร่วม ขององค์กรปกครองส่วนท้องถิ่น ในจังหวัดเพชรบุรี</t>
  </si>
  <si>
    <t>การทดลองเพื่อยกระดับผลสัมฤทธิ์การเรียนรายวิชา โดยให้ผู้เรียนประยุกต์ใช้ตัว แบบยุทธศาสตร์การพัฒนาเชิงระบบ</t>
  </si>
  <si>
    <t>การพัฒนาระบบแจ้งเตือนโรคเพลี้ยกระโดดสีน้ำตาลในนาข้าว โดยใช้อากาศยานไร้คนขับร่วมกับเทคนิคการประมวลผลภาพ</t>
  </si>
  <si>
    <t>การผลิตเกลือสมุทรปลอดภัยโดยใช้ตาข่ายล่อผลึกและวัสดุปูนจากธรรมชาติ</t>
  </si>
  <si>
    <t>การพัฒนาและเพิ่มมูลค่าผลิตภัณฑ์จากปลาทูเพื่อเป็นสูตรต้นแบบของจังหวัดเพชรบุรี</t>
  </si>
  <si>
    <t>การพัฒนาผลิตภัณฑ์กล้วยหอมทองเพื่อเพิ่มมูลค่า</t>
  </si>
  <si>
    <t>การประชุมวิชาการระดับชาติและนานาชาติราชภัฏเพชรบุรีวิจัยศิลปวัฒนธรรม ครั้งที่ 4</t>
  </si>
  <si>
    <t>ดร.สุรชัย  ทรัพย์เพิ่ม</t>
  </si>
  <si>
    <t>อ.อารี  น้อยสำราญ</t>
  </si>
  <si>
    <t>ดร.ดำรงศักดิ์  อาลัย</t>
  </si>
  <si>
    <t>ผศ.ดร.สุทัศน์  นาคจั่น</t>
  </si>
  <si>
    <t>อ.อนุรักษ์  เกษวัฒนากุล</t>
  </si>
  <si>
    <t>อ.จุติพร อินทะนิน</t>
  </si>
  <si>
    <t>อ.กฤษณ์ ไชยวงศ์</t>
  </si>
  <si>
    <t>นายบัณฑิตพงษ์  ศรีอำนวย</t>
  </si>
  <si>
    <t>อ.แสงดาว ถิ่นหารวงษ์</t>
  </si>
  <si>
    <t>ดร.จุฑามาศ ทะแกล้วพันธุ์</t>
  </si>
  <si>
    <t>อ.ธิดารัตน์ ปิ่นทอง</t>
  </si>
  <si>
    <t xml:space="preserve">ดร.ศิริวรรณ แดงฉ่ำ  </t>
  </si>
  <si>
    <t>ผศ.ศิวาพร เหมียดไธสง</t>
  </si>
  <si>
    <t>อ.ปองพล รักการงาน</t>
  </si>
  <si>
    <t>ดร.สรวิศิษฏ์ รักพาณิชย์</t>
  </si>
  <si>
    <t>ผศ.ดร.วิภวานี เผือกบัวขาว</t>
  </si>
  <si>
    <t>ผศ.ดร.พรรณี คอนจอหอ</t>
  </si>
  <si>
    <t>อ.วรวุทธิ์ ยิ้มแย้ม</t>
  </si>
  <si>
    <t>รศ.ดร.บัญญัติ ศิริธนาวงศ์</t>
  </si>
  <si>
    <t>ผศ.สุภัทรา กล่ำสกุล</t>
  </si>
  <si>
    <t>ผศ.ประกาศ ชมภู่ทอง</t>
  </si>
  <si>
    <t xml:space="preserve">จัดทำวารสารมหาวิทยาลัยราชภัฏเพชรบุรี </t>
  </si>
  <si>
    <t>ร่วมงานมหกรรมวิจัยแห่งชาติ ปี 2561</t>
  </si>
  <si>
    <t>เตรียมความพร้อมการจัดประชุมวิชาการระดับชาติและนานาชาติราชภัฏวิจัย ครั้งที่ 5</t>
  </si>
  <si>
    <t>สนับสนุนการเผยแพร่ผลงานวิจัยและงานสร้างสรรค์</t>
  </si>
  <si>
    <t>จัดทำวารสารวิชาการคณะวิศวกรรมศาสตร์และเทคโนโลยีอุตสาหกรรม</t>
  </si>
  <si>
    <t>ประชุมวิชาการระดับนานาชาติ (ISAI-NLP 20189: The Joint International Symposium on Artficial Intelligence and Natural Language Processing)</t>
  </si>
  <si>
    <t>พัฒนาปรับปรุงตัวบ่งชี้ที่เป็นเอกลักษณ์ของสำนักงานอธิการบดี</t>
  </si>
  <si>
    <t>สำนักงานอธิการบดี</t>
  </si>
  <si>
    <t>พัฒนาบุคลากรสายสนับสนุนในการเข้าอบรมสัมมนาและศึกษาดูงาน</t>
  </si>
  <si>
    <t>จัดการความรู้เพื่อพัฒนาบุคลากรสายสนับสนุน</t>
  </si>
  <si>
    <t>พัฒนาผู้บริหารมืออาชีพ</t>
  </si>
  <si>
    <t>KPI</t>
  </si>
  <si>
    <t>-</t>
  </si>
  <si>
    <t>รูปแบบการพัฒนาผู้นำวิสาหกิจชุมชนด้านการแปรรูปอาหารจากมะพร้าวในจังหวัดประจวบคีรีขันธ์</t>
  </si>
  <si>
    <t>การพัฒนาคู่มือภาษาอังกฤษแนะนำร้านอาหาร สำหรับนักท่องเที่ยวชาวต่างชาติ อำเภอชะอำ จังหวัดเพชรบุรี</t>
  </si>
  <si>
    <t>(รายละเอียด KPI อยู่หน้าคำอธิบาย)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</si>
</sst>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87" formatCode="_-* #,##0_-;\-* #,##0_-;_-* &quot;-&quot;??_-;_-@_-"/>
    <numFmt numFmtId="188" formatCode="0&quot;)&quot;"/>
    <numFmt numFmtId="189" formatCode="&quot;(&quot;0&quot;)&quot;"/>
    <numFmt numFmtId="190" formatCode="0."/>
    <numFmt numFmtId="191" formatCode="#,##0.0000"/>
    <numFmt numFmtId="192" formatCode="_-* #,##0.0000_-;\-* #,##0.0000_-;_-* &quot;-&quot;??_-;_-@_-"/>
    <numFmt numFmtId="193" formatCode="0.0"/>
    <numFmt numFmtId="194" formatCode="0.0000"/>
    <numFmt numFmtId="195" formatCode="_-* #,##0.0_-;\-* #,##0.0_-;_-* &quot;-&quot;??_-;_-@_-"/>
    <numFmt numFmtId="196" formatCode="0\)"/>
    <numFmt numFmtId="197" formatCode="\(0\)"/>
  </numFmts>
  <fonts count="19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4"/>
      <color theme="1"/>
      <name val="TH Niramit AS"/>
      <family val="2"/>
      <charset val="222"/>
    </font>
    <font>
      <sz val="14"/>
      <color theme="1"/>
      <name val="TH SarabunPSK"/>
      <family val="2"/>
      <charset val="222"/>
    </font>
    <font>
      <b/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14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u/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0"/>
      <name val="Arial"/>
      <family val="2"/>
    </font>
    <font>
      <sz val="12"/>
      <color rgb="FFFF0000"/>
      <name val="TH SarabunPSK"/>
      <family val="2"/>
    </font>
    <font>
      <sz val="16"/>
      <color rgb="FF00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38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/>
    <xf numFmtId="0" fontId="1" fillId="0" borderId="1" xfId="1" applyNumberFormat="1" applyFont="1" applyBorder="1" applyAlignment="1">
      <alignment horizontal="left" vertical="top"/>
    </xf>
    <xf numFmtId="0" fontId="1" fillId="0" borderId="1" xfId="2" applyFont="1" applyFill="1" applyBorder="1" applyAlignment="1">
      <alignment vertical="top"/>
    </xf>
    <xf numFmtId="0" fontId="1" fillId="0" borderId="1" xfId="4" applyNumberFormat="1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9" fillId="0" borderId="0" xfId="0" applyFont="1" applyBorder="1" applyAlignme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187" fontId="8" fillId="5" borderId="1" xfId="3" applyNumberFormat="1" applyFont="1" applyFill="1" applyBorder="1" applyAlignment="1">
      <alignment horizontal="center"/>
    </xf>
    <xf numFmtId="0" fontId="7" fillId="5" borderId="0" xfId="0" applyFont="1" applyFill="1"/>
    <xf numFmtId="0" fontId="8" fillId="4" borderId="1" xfId="0" applyFont="1" applyFill="1" applyBorder="1" applyAlignment="1">
      <alignment horizontal="left"/>
    </xf>
    <xf numFmtId="0" fontId="7" fillId="4" borderId="1" xfId="0" applyFont="1" applyFill="1" applyBorder="1"/>
    <xf numFmtId="187" fontId="8" fillId="4" borderId="1" xfId="3" applyNumberFormat="1" applyFont="1" applyFill="1" applyBorder="1"/>
    <xf numFmtId="0" fontId="7" fillId="4" borderId="0" xfId="0" applyFont="1" applyFill="1"/>
    <xf numFmtId="0" fontId="7" fillId="0" borderId="1" xfId="0" applyFont="1" applyBorder="1" applyAlignment="1">
      <alignment horizontal="center" vertical="top"/>
    </xf>
    <xf numFmtId="187" fontId="7" fillId="0" borderId="1" xfId="3" applyNumberFormat="1" applyFont="1" applyBorder="1" applyAlignment="1">
      <alignment vertical="top"/>
    </xf>
    <xf numFmtId="0" fontId="7" fillId="0" borderId="1" xfId="0" applyFont="1" applyBorder="1"/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/>
    </xf>
    <xf numFmtId="187" fontId="7" fillId="0" borderId="1" xfId="3" applyNumberFormat="1" applyFont="1" applyBorder="1"/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187" fontId="7" fillId="0" borderId="0" xfId="3" applyNumberFormat="1" applyFont="1"/>
    <xf numFmtId="0" fontId="7" fillId="0" borderId="0" xfId="0" applyFont="1" applyFill="1"/>
    <xf numFmtId="0" fontId="7" fillId="6" borderId="1" xfId="0" applyFont="1" applyFill="1" applyBorder="1" applyAlignment="1">
      <alignment wrapText="1"/>
    </xf>
    <xf numFmtId="187" fontId="7" fillId="6" borderId="1" xfId="3" applyNumberFormat="1" applyFont="1" applyFill="1" applyBorder="1"/>
    <xf numFmtId="187" fontId="7" fillId="6" borderId="1" xfId="3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43" fontId="7" fillId="0" borderId="1" xfId="3" applyFont="1" applyFill="1" applyBorder="1" applyAlignment="1">
      <alignment vertical="top"/>
    </xf>
    <xf numFmtId="0" fontId="7" fillId="6" borderId="1" xfId="0" applyFont="1" applyFill="1" applyBorder="1" applyAlignment="1">
      <alignment vertical="top"/>
    </xf>
    <xf numFmtId="0" fontId="7" fillId="7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/>
    <xf numFmtId="0" fontId="12" fillId="0" borderId="0" xfId="1" applyFont="1"/>
    <xf numFmtId="0" fontId="13" fillId="0" borderId="0" xfId="1" applyFont="1" applyAlignment="1"/>
    <xf numFmtId="0" fontId="12" fillId="0" borderId="0" xfId="1" applyFont="1" applyAlignment="1">
      <alignment horizontal="center"/>
    </xf>
    <xf numFmtId="0" fontId="14" fillId="0" borderId="5" xfId="1" applyFont="1" applyFill="1" applyBorder="1" applyAlignment="1">
      <alignment horizontal="center"/>
    </xf>
    <xf numFmtId="0" fontId="1" fillId="0" borderId="0" xfId="1" applyFont="1"/>
    <xf numFmtId="0" fontId="4" fillId="0" borderId="0" xfId="1" applyFont="1"/>
    <xf numFmtId="187" fontId="12" fillId="0" borderId="0" xfId="5" applyNumberFormat="1" applyFont="1"/>
    <xf numFmtId="0" fontId="13" fillId="10" borderId="7" xfId="1" applyFont="1" applyFill="1" applyBorder="1" applyAlignment="1">
      <alignment horizontal="center" vertical="center" wrapText="1"/>
    </xf>
    <xf numFmtId="0" fontId="13" fillId="11" borderId="7" xfId="1" applyFont="1" applyFill="1" applyBorder="1" applyAlignment="1">
      <alignment horizontal="center" vertical="center"/>
    </xf>
    <xf numFmtId="0" fontId="13" fillId="10" borderId="7" xfId="1" applyFont="1" applyFill="1" applyBorder="1" applyAlignment="1">
      <alignment horizontal="center" vertical="center"/>
    </xf>
    <xf numFmtId="0" fontId="13" fillId="11" borderId="12" xfId="1" applyFont="1" applyFill="1" applyBorder="1" applyAlignment="1">
      <alignment horizontal="center" vertical="center"/>
    </xf>
    <xf numFmtId="0" fontId="13" fillId="11" borderId="1" xfId="1" applyFont="1" applyFill="1" applyBorder="1" applyAlignment="1">
      <alignment horizontal="center" vertical="center"/>
    </xf>
    <xf numFmtId="0" fontId="13" fillId="10" borderId="12" xfId="1" applyFont="1" applyFill="1" applyBorder="1" applyAlignment="1">
      <alignment horizontal="center" vertical="center"/>
    </xf>
    <xf numFmtId="0" fontId="12" fillId="0" borderId="11" xfId="1" applyFont="1" applyBorder="1" applyAlignment="1">
      <alignment horizontal="left"/>
    </xf>
    <xf numFmtId="0" fontId="12" fillId="0" borderId="10" xfId="1" applyFont="1" applyBorder="1" applyAlignment="1">
      <alignment horizontal="left"/>
    </xf>
    <xf numFmtId="188" fontId="15" fillId="0" borderId="7" xfId="1" applyNumberFormat="1" applyFont="1" applyBorder="1" applyAlignment="1">
      <alignment horizontal="center"/>
    </xf>
    <xf numFmtId="0" fontId="15" fillId="0" borderId="9" xfId="1" applyFont="1" applyFill="1" applyBorder="1" applyAlignment="1">
      <alignment horizontal="left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189" fontId="12" fillId="0" borderId="14" xfId="1" applyNumberFormat="1" applyFont="1" applyBorder="1" applyAlignment="1">
      <alignment horizontal="center"/>
    </xf>
    <xf numFmtId="0" fontId="12" fillId="0" borderId="9" xfId="1" applyFont="1" applyFill="1" applyBorder="1" applyAlignment="1">
      <alignment horizontal="left" vertical="center"/>
    </xf>
    <xf numFmtId="190" fontId="13" fillId="12" borderId="2" xfId="1" applyNumberFormat="1" applyFont="1" applyFill="1" applyBorder="1" applyAlignment="1">
      <alignment horizontal="left"/>
    </xf>
    <xf numFmtId="0" fontId="12" fillId="12" borderId="4" xfId="2" applyFont="1" applyFill="1" applyBorder="1"/>
    <xf numFmtId="191" fontId="13" fillId="12" borderId="1" xfId="6" applyNumberFormat="1" applyFont="1" applyFill="1" applyBorder="1" applyAlignment="1">
      <alignment horizontal="right"/>
    </xf>
    <xf numFmtId="0" fontId="12" fillId="12" borderId="1" xfId="1" applyFont="1" applyFill="1" applyBorder="1" applyAlignment="1">
      <alignment horizontal="left"/>
    </xf>
    <xf numFmtId="192" fontId="12" fillId="0" borderId="0" xfId="7" applyNumberFormat="1" applyFont="1" applyFill="1" applyAlignment="1">
      <alignment horizontal="center"/>
    </xf>
    <xf numFmtId="187" fontId="12" fillId="0" borderId="0" xfId="7" applyNumberFormat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12" fillId="0" borderId="11" xfId="1" applyFont="1" applyBorder="1" applyAlignment="1">
      <alignment horizontal="left" indent="1"/>
    </xf>
    <xf numFmtId="188" fontId="15" fillId="0" borderId="14" xfId="1" applyNumberFormat="1" applyFont="1" applyBorder="1" applyAlignment="1">
      <alignment horizontal="center"/>
    </xf>
    <xf numFmtId="0" fontId="15" fillId="0" borderId="15" xfId="1" applyFont="1" applyFill="1" applyBorder="1" applyAlignment="1">
      <alignment horizontal="left" vertical="center"/>
    </xf>
    <xf numFmtId="0" fontId="12" fillId="0" borderId="15" xfId="1" applyFont="1" applyFill="1" applyBorder="1" applyAlignment="1">
      <alignment horizontal="left" vertical="center"/>
    </xf>
    <xf numFmtId="190" fontId="12" fillId="0" borderId="7" xfId="1" applyNumberFormat="1" applyFont="1" applyBorder="1" applyAlignment="1">
      <alignment horizontal="center"/>
    </xf>
    <xf numFmtId="192" fontId="12" fillId="0" borderId="11" xfId="5" applyNumberFormat="1" applyFont="1" applyFill="1" applyBorder="1" applyAlignment="1">
      <alignment horizontal="center" vertical="center"/>
    </xf>
    <xf numFmtId="192" fontId="12" fillId="0" borderId="16" xfId="6" applyNumberFormat="1" applyFont="1" applyBorder="1" applyAlignment="1">
      <alignment horizontal="right"/>
    </xf>
    <xf numFmtId="192" fontId="12" fillId="0" borderId="0" xfId="1" applyNumberFormat="1" applyFont="1" applyFill="1" applyAlignment="1">
      <alignment horizontal="center"/>
    </xf>
    <xf numFmtId="0" fontId="13" fillId="0" borderId="14" xfId="1" applyFont="1" applyFill="1" applyBorder="1" applyAlignment="1">
      <alignment horizontal="center" vertical="center"/>
    </xf>
    <xf numFmtId="190" fontId="12" fillId="0" borderId="14" xfId="1" applyNumberFormat="1" applyFont="1" applyBorder="1" applyAlignment="1">
      <alignment horizontal="center"/>
    </xf>
    <xf numFmtId="0" fontId="13" fillId="0" borderId="17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left" vertical="center"/>
    </xf>
    <xf numFmtId="192" fontId="12" fillId="0" borderId="19" xfId="5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193" fontId="12" fillId="0" borderId="0" xfId="1" applyNumberFormat="1" applyFont="1" applyFill="1" applyAlignment="1">
      <alignment horizontal="center"/>
    </xf>
    <xf numFmtId="0" fontId="12" fillId="0" borderId="11" xfId="1" applyFont="1" applyFill="1" applyBorder="1" applyAlignment="1">
      <alignment horizontal="left" vertical="center" indent="1"/>
    </xf>
    <xf numFmtId="192" fontId="12" fillId="0" borderId="11" xfId="6" applyNumberFormat="1" applyFont="1" applyBorder="1" applyAlignment="1">
      <alignment horizontal="right"/>
    </xf>
    <xf numFmtId="0" fontId="15" fillId="0" borderId="11" xfId="1" applyNumberFormat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left" vertical="center" indent="1"/>
    </xf>
    <xf numFmtId="0" fontId="13" fillId="0" borderId="11" xfId="1" applyFont="1" applyFill="1" applyBorder="1" applyAlignment="1">
      <alignment horizontal="center" vertical="center"/>
    </xf>
    <xf numFmtId="0" fontId="12" fillId="0" borderId="11" xfId="1" applyFont="1" applyBorder="1" applyAlignment="1">
      <alignment horizontal="left" vertical="top"/>
    </xf>
    <xf numFmtId="0" fontId="12" fillId="0" borderId="11" xfId="1" applyFont="1" applyBorder="1" applyAlignment="1">
      <alignment horizontal="left" wrapText="1"/>
    </xf>
    <xf numFmtId="190" fontId="15" fillId="0" borderId="14" xfId="1" applyNumberFormat="1" applyFont="1" applyBorder="1" applyAlignment="1">
      <alignment horizontal="center"/>
    </xf>
    <xf numFmtId="192" fontId="12" fillId="0" borderId="5" xfId="6" applyNumberFormat="1" applyFont="1" applyBorder="1" applyAlignment="1">
      <alignment horizontal="right"/>
    </xf>
    <xf numFmtId="188" fontId="12" fillId="0" borderId="7" xfId="1" applyNumberFormat="1" applyFont="1" applyBorder="1" applyAlignment="1">
      <alignment horizontal="center"/>
    </xf>
    <xf numFmtId="0" fontId="12" fillId="0" borderId="9" xfId="2" applyFont="1" applyBorder="1" applyAlignment="1">
      <alignment horizontal="left"/>
    </xf>
    <xf numFmtId="0" fontId="12" fillId="0" borderId="10" xfId="2" applyFont="1" applyBorder="1" applyAlignment="1">
      <alignment horizontal="center"/>
    </xf>
    <xf numFmtId="0" fontId="12" fillId="0" borderId="9" xfId="2" applyFont="1" applyFill="1" applyBorder="1" applyAlignment="1">
      <alignment horizontal="left"/>
    </xf>
    <xf numFmtId="190" fontId="13" fillId="12" borderId="20" xfId="1" applyNumberFormat="1" applyFont="1" applyFill="1" applyBorder="1" applyAlignment="1">
      <alignment horizontal="left"/>
    </xf>
    <xf numFmtId="0" fontId="12" fillId="12" borderId="9" xfId="2" applyFont="1" applyFill="1" applyBorder="1"/>
    <xf numFmtId="191" fontId="13" fillId="12" borderId="21" xfId="6" applyNumberFormat="1" applyFont="1" applyFill="1" applyBorder="1" applyAlignment="1">
      <alignment horizontal="right"/>
    </xf>
    <xf numFmtId="0" fontId="12" fillId="12" borderId="21" xfId="1" applyFont="1" applyFill="1" applyBorder="1" applyAlignment="1">
      <alignment horizontal="left"/>
    </xf>
    <xf numFmtId="188" fontId="12" fillId="0" borderId="14" xfId="1" applyNumberFormat="1" applyFont="1" applyBorder="1" applyAlignment="1">
      <alignment horizontal="center"/>
    </xf>
    <xf numFmtId="0" fontId="12" fillId="0" borderId="15" xfId="2" applyFont="1" applyBorder="1" applyAlignment="1">
      <alignment horizontal="left"/>
    </xf>
    <xf numFmtId="0" fontId="12" fillId="0" borderId="11" xfId="2" applyFont="1" applyBorder="1" applyAlignment="1">
      <alignment horizontal="center"/>
    </xf>
    <xf numFmtId="0" fontId="12" fillId="0" borderId="15" xfId="2" applyFont="1" applyFill="1" applyBorder="1" applyAlignment="1">
      <alignment horizontal="left"/>
    </xf>
    <xf numFmtId="0" fontId="12" fillId="0" borderId="9" xfId="2" applyFont="1" applyFill="1" applyBorder="1"/>
    <xf numFmtId="191" fontId="12" fillId="0" borderId="10" xfId="6" applyNumberFormat="1" applyFont="1" applyBorder="1" applyAlignment="1">
      <alignment horizontal="right"/>
    </xf>
    <xf numFmtId="191" fontId="12" fillId="0" borderId="11" xfId="6" applyNumberFormat="1" applyFont="1" applyBorder="1" applyAlignment="1">
      <alignment horizontal="right"/>
    </xf>
    <xf numFmtId="194" fontId="12" fillId="0" borderId="0" xfId="1" applyNumberFormat="1" applyFont="1" applyAlignment="1">
      <alignment horizontal="center"/>
    </xf>
    <xf numFmtId="0" fontId="12" fillId="0" borderId="14" xfId="1" applyFont="1" applyBorder="1" applyAlignment="1">
      <alignment horizontal="center"/>
    </xf>
    <xf numFmtId="0" fontId="12" fillId="0" borderId="15" xfId="2" applyFont="1" applyFill="1" applyBorder="1"/>
    <xf numFmtId="188" fontId="12" fillId="0" borderId="17" xfId="1" applyNumberFormat="1" applyFont="1" applyBorder="1" applyAlignment="1">
      <alignment horizontal="center"/>
    </xf>
    <xf numFmtId="0" fontId="12" fillId="0" borderId="18" xfId="2" applyFont="1" applyFill="1" applyBorder="1" applyAlignment="1">
      <alignment horizontal="left"/>
    </xf>
    <xf numFmtId="190" fontId="12" fillId="0" borderId="17" xfId="1" applyNumberFormat="1" applyFont="1" applyBorder="1" applyAlignment="1">
      <alignment horizontal="center"/>
    </xf>
    <xf numFmtId="191" fontId="12" fillId="0" borderId="19" xfId="6" applyNumberFormat="1" applyFont="1" applyBorder="1" applyAlignment="1">
      <alignment horizontal="right"/>
    </xf>
    <xf numFmtId="189" fontId="12" fillId="0" borderId="22" xfId="1" applyNumberFormat="1" applyFont="1" applyBorder="1" applyAlignment="1">
      <alignment horizontal="center"/>
    </xf>
    <xf numFmtId="0" fontId="12" fillId="0" borderId="23" xfId="2" applyFont="1" applyFill="1" applyBorder="1" applyAlignment="1">
      <alignment horizontal="left"/>
    </xf>
    <xf numFmtId="190" fontId="12" fillId="0" borderId="22" xfId="1" applyNumberFormat="1" applyFont="1" applyBorder="1" applyAlignment="1">
      <alignment horizontal="center"/>
    </xf>
    <xf numFmtId="191" fontId="12" fillId="0" borderId="16" xfId="6" applyNumberFormat="1" applyFont="1" applyBorder="1" applyAlignment="1">
      <alignment horizontal="right"/>
    </xf>
    <xf numFmtId="0" fontId="12" fillId="0" borderId="16" xfId="1" applyFont="1" applyBorder="1" applyAlignment="1">
      <alignment horizontal="left"/>
    </xf>
    <xf numFmtId="0" fontId="12" fillId="0" borderId="14" xfId="2" applyFont="1" applyBorder="1" applyAlignment="1">
      <alignment horizontal="center"/>
    </xf>
    <xf numFmtId="0" fontId="15" fillId="0" borderId="15" xfId="2" applyFont="1" applyBorder="1" applyAlignment="1">
      <alignment horizontal="left"/>
    </xf>
    <xf numFmtId="0" fontId="15" fillId="0" borderId="11" xfId="2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15" fillId="0" borderId="15" xfId="2" applyFont="1" applyFill="1" applyBorder="1"/>
    <xf numFmtId="0" fontId="12" fillId="0" borderId="11" xfId="1" applyFont="1" applyFill="1" applyBorder="1" applyAlignment="1">
      <alignment horizontal="left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23" xfId="2" applyFont="1" applyFill="1" applyBorder="1"/>
    <xf numFmtId="0" fontId="12" fillId="0" borderId="11" xfId="1" applyFont="1" applyBorder="1" applyAlignment="1">
      <alignment vertical="center"/>
    </xf>
    <xf numFmtId="0" fontId="12" fillId="0" borderId="17" xfId="2" applyFont="1" applyBorder="1" applyAlignment="1">
      <alignment horizontal="center"/>
    </xf>
    <xf numFmtId="0" fontId="12" fillId="0" borderId="18" xfId="2" applyFont="1" applyFill="1" applyBorder="1"/>
    <xf numFmtId="0" fontId="12" fillId="0" borderId="19" xfId="1" applyFont="1" applyBorder="1" applyAlignment="1">
      <alignment vertical="center"/>
    </xf>
    <xf numFmtId="0" fontId="17" fillId="0" borderId="15" xfId="2" applyFont="1" applyBorder="1" applyAlignment="1">
      <alignment horizontal="left"/>
    </xf>
    <xf numFmtId="0" fontId="17" fillId="0" borderId="11" xfId="2" applyFont="1" applyBorder="1" applyAlignment="1">
      <alignment horizontal="center"/>
    </xf>
    <xf numFmtId="0" fontId="12" fillId="0" borderId="15" xfId="1" applyNumberFormat="1" applyFont="1" applyBorder="1" applyAlignment="1">
      <alignment horizontal="left" vertical="justify"/>
    </xf>
    <xf numFmtId="191" fontId="15" fillId="0" borderId="11" xfId="6" applyNumberFormat="1" applyFont="1" applyBorder="1" applyAlignment="1">
      <alignment horizontal="right"/>
    </xf>
    <xf numFmtId="0" fontId="12" fillId="0" borderId="11" xfId="1" applyFont="1" applyFill="1" applyBorder="1" applyAlignment="1">
      <alignment horizontal="left" vertical="top"/>
    </xf>
    <xf numFmtId="0" fontId="13" fillId="0" borderId="11" xfId="1" applyFont="1" applyFill="1" applyBorder="1" applyAlignment="1">
      <alignment horizontal="center" vertical="top"/>
    </xf>
    <xf numFmtId="0" fontId="17" fillId="0" borderId="14" xfId="1" applyFont="1" applyBorder="1" applyAlignment="1">
      <alignment horizontal="center" vertical="top"/>
    </xf>
    <xf numFmtId="0" fontId="17" fillId="0" borderId="15" xfId="2" applyFont="1" applyBorder="1" applyAlignment="1">
      <alignment horizontal="left" vertical="top"/>
    </xf>
    <xf numFmtId="0" fontId="17" fillId="0" borderId="11" xfId="2" applyFont="1" applyBorder="1" applyAlignment="1">
      <alignment horizontal="center" vertical="top"/>
    </xf>
    <xf numFmtId="0" fontId="12" fillId="0" borderId="14" xfId="2" applyFont="1" applyBorder="1" applyAlignment="1">
      <alignment horizontal="center" vertical="top"/>
    </xf>
    <xf numFmtId="0" fontId="12" fillId="0" borderId="15" xfId="1" applyFont="1" applyBorder="1" applyAlignment="1">
      <alignment horizontal="left" vertical="top"/>
    </xf>
    <xf numFmtId="190" fontId="12" fillId="0" borderId="14" xfId="1" applyNumberFormat="1" applyFont="1" applyBorder="1" applyAlignment="1">
      <alignment horizontal="center" vertical="top"/>
    </xf>
    <xf numFmtId="0" fontId="12" fillId="0" borderId="15" xfId="1" applyNumberFormat="1" applyFont="1" applyBorder="1" applyAlignment="1">
      <alignment horizontal="left" vertical="top"/>
    </xf>
    <xf numFmtId="191" fontId="12" fillId="0" borderId="11" xfId="6" applyNumberFormat="1" applyFont="1" applyBorder="1" applyAlignment="1">
      <alignment horizontal="right" vertical="top"/>
    </xf>
    <xf numFmtId="0" fontId="12" fillId="0" borderId="0" xfId="1" applyFont="1" applyAlignment="1">
      <alignment vertical="top"/>
    </xf>
    <xf numFmtId="0" fontId="12" fillId="0" borderId="5" xfId="1" applyFont="1" applyBorder="1" applyAlignment="1">
      <alignment vertical="top"/>
    </xf>
    <xf numFmtId="0" fontId="12" fillId="0" borderId="12" xfId="1" applyFont="1" applyBorder="1" applyAlignment="1">
      <alignment horizontal="center" vertical="top"/>
    </xf>
    <xf numFmtId="0" fontId="12" fillId="0" borderId="13" xfId="2" applyFont="1" applyBorder="1" applyAlignment="1">
      <alignment horizontal="left" vertical="top"/>
    </xf>
    <xf numFmtId="0" fontId="12" fillId="0" borderId="5" xfId="2" applyFont="1" applyBorder="1" applyAlignment="1">
      <alignment horizontal="center" vertical="top"/>
    </xf>
    <xf numFmtId="0" fontId="12" fillId="0" borderId="12" xfId="2" applyFont="1" applyBorder="1" applyAlignment="1">
      <alignment horizontal="center" vertical="top"/>
    </xf>
    <xf numFmtId="0" fontId="12" fillId="0" borderId="13" xfId="1" applyFont="1" applyBorder="1" applyAlignment="1">
      <alignment vertical="top"/>
    </xf>
    <xf numFmtId="190" fontId="12" fillId="0" borderId="12" xfId="1" applyNumberFormat="1" applyFont="1" applyBorder="1" applyAlignment="1">
      <alignment horizontal="center" vertical="top"/>
    </xf>
    <xf numFmtId="0" fontId="12" fillId="0" borderId="13" xfId="2" applyFont="1" applyFill="1" applyBorder="1" applyAlignment="1">
      <alignment vertical="top"/>
    </xf>
    <xf numFmtId="191" fontId="12" fillId="0" borderId="5" xfId="6" applyNumberFormat="1" applyFont="1" applyBorder="1" applyAlignment="1">
      <alignment horizontal="right" vertical="top"/>
    </xf>
    <xf numFmtId="0" fontId="12" fillId="0" borderId="5" xfId="1" applyFont="1" applyBorder="1" applyAlignment="1">
      <alignment horizontal="left" vertical="top"/>
    </xf>
    <xf numFmtId="188" fontId="12" fillId="0" borderId="7" xfId="1" applyNumberFormat="1" applyFont="1" applyBorder="1" applyAlignment="1">
      <alignment horizontal="left"/>
    </xf>
    <xf numFmtId="0" fontId="12" fillId="0" borderId="7" xfId="2" applyFont="1" applyBorder="1" applyAlignment="1">
      <alignment horizontal="right"/>
    </xf>
    <xf numFmtId="0" fontId="12" fillId="0" borderId="9" xfId="1" applyFont="1" applyBorder="1" applyAlignment="1">
      <alignment horizontal="left"/>
    </xf>
    <xf numFmtId="190" fontId="13" fillId="12" borderId="1" xfId="1" applyNumberFormat="1" applyFont="1" applyFill="1" applyBorder="1" applyAlignment="1">
      <alignment horizontal="left"/>
    </xf>
    <xf numFmtId="0" fontId="12" fillId="12" borderId="1" xfId="2" applyFont="1" applyFill="1" applyBorder="1"/>
    <xf numFmtId="194" fontId="12" fillId="0" borderId="0" xfId="1" applyNumberFormat="1" applyFont="1"/>
    <xf numFmtId="188" fontId="15" fillId="0" borderId="14" xfId="1" applyNumberFormat="1" applyFont="1" applyBorder="1" applyAlignment="1">
      <alignment horizontal="left"/>
    </xf>
    <xf numFmtId="189" fontId="12" fillId="0" borderId="14" xfId="1" applyNumberFormat="1" applyFont="1" applyBorder="1" applyAlignment="1">
      <alignment horizontal="right"/>
    </xf>
    <xf numFmtId="189" fontId="12" fillId="0" borderId="17" xfId="1" applyNumberFormat="1" applyFont="1" applyBorder="1" applyAlignment="1">
      <alignment horizontal="right"/>
    </xf>
    <xf numFmtId="0" fontId="12" fillId="0" borderId="19" xfId="1" applyFont="1" applyBorder="1" applyAlignment="1">
      <alignment horizontal="left"/>
    </xf>
    <xf numFmtId="0" fontId="12" fillId="0" borderId="14" xfId="1" applyFont="1" applyBorder="1" applyAlignment="1">
      <alignment horizontal="right"/>
    </xf>
    <xf numFmtId="193" fontId="12" fillId="0" borderId="0" xfId="1" applyNumberFormat="1" applyFont="1"/>
    <xf numFmtId="0" fontId="15" fillId="0" borderId="14" xfId="1" applyFont="1" applyBorder="1" applyAlignment="1">
      <alignment horizontal="left" indent="1"/>
    </xf>
    <xf numFmtId="0" fontId="15" fillId="0" borderId="15" xfId="1" applyFont="1" applyBorder="1" applyAlignment="1">
      <alignment horizontal="left"/>
    </xf>
    <xf numFmtId="0" fontId="15" fillId="0" borderId="11" xfId="1" applyFont="1" applyBorder="1" applyAlignment="1">
      <alignment horizontal="center"/>
    </xf>
    <xf numFmtId="0" fontId="12" fillId="0" borderId="14" xfId="2" applyFont="1" applyBorder="1" applyAlignment="1">
      <alignment horizontal="right"/>
    </xf>
    <xf numFmtId="0" fontId="12" fillId="0" borderId="15" xfId="2" applyFont="1" applyFill="1" applyBorder="1" applyAlignment="1">
      <alignment horizontal="left" indent="1"/>
    </xf>
    <xf numFmtId="188" fontId="12" fillId="0" borderId="14" xfId="1" applyNumberFormat="1" applyFont="1" applyBorder="1" applyAlignment="1">
      <alignment horizontal="left"/>
    </xf>
    <xf numFmtId="0" fontId="12" fillId="0" borderId="15" xfId="1" applyFont="1" applyBorder="1" applyAlignment="1">
      <alignment horizontal="left"/>
    </xf>
    <xf numFmtId="0" fontId="12" fillId="0" borderId="11" xfId="1" applyFont="1" applyBorder="1" applyAlignment="1">
      <alignment horizontal="center"/>
    </xf>
    <xf numFmtId="0" fontId="12" fillId="0" borderId="17" xfId="2" applyFont="1" applyBorder="1" applyAlignment="1">
      <alignment horizontal="right"/>
    </xf>
    <xf numFmtId="0" fontId="12" fillId="0" borderId="18" xfId="2" applyFont="1" applyFill="1" applyBorder="1" applyAlignment="1">
      <alignment horizontal="left" indent="1"/>
    </xf>
    <xf numFmtId="0" fontId="12" fillId="0" borderId="14" xfId="1" applyFont="1" applyBorder="1" applyAlignment="1">
      <alignment horizontal="left" indent="1"/>
    </xf>
    <xf numFmtId="0" fontId="12" fillId="0" borderId="5" xfId="1" applyFont="1" applyBorder="1" applyAlignment="1">
      <alignment horizontal="left" indent="1"/>
    </xf>
    <xf numFmtId="188" fontId="12" fillId="0" borderId="12" xfId="1" applyNumberFormat="1" applyFont="1" applyBorder="1" applyAlignment="1">
      <alignment horizontal="left"/>
    </xf>
    <xf numFmtId="0" fontId="12" fillId="0" borderId="13" xfId="2" applyFont="1" applyBorder="1" applyAlignment="1">
      <alignment horizontal="left"/>
    </xf>
    <xf numFmtId="0" fontId="12" fillId="0" borderId="5" xfId="2" applyFont="1" applyBorder="1" applyAlignment="1">
      <alignment horizontal="center"/>
    </xf>
    <xf numFmtId="0" fontId="12" fillId="0" borderId="12" xfId="1" applyFont="1" applyBorder="1" applyAlignment="1">
      <alignment horizontal="right"/>
    </xf>
    <xf numFmtId="0" fontId="12" fillId="0" borderId="13" xfId="2" applyFont="1" applyFill="1" applyBorder="1" applyAlignment="1">
      <alignment horizontal="left"/>
    </xf>
    <xf numFmtId="190" fontId="12" fillId="0" borderId="12" xfId="1" applyNumberFormat="1" applyFont="1" applyBorder="1" applyAlignment="1">
      <alignment horizontal="center"/>
    </xf>
    <xf numFmtId="191" fontId="12" fillId="0" borderId="5" xfId="6" applyNumberFormat="1" applyFont="1" applyBorder="1" applyAlignment="1">
      <alignment horizontal="right"/>
    </xf>
    <xf numFmtId="0" fontId="12" fillId="0" borderId="5" xfId="1" applyFont="1" applyBorder="1" applyAlignment="1">
      <alignment horizontal="left"/>
    </xf>
    <xf numFmtId="0" fontId="15" fillId="0" borderId="9" xfId="2" applyFont="1" applyBorder="1" applyAlignment="1">
      <alignment horizontal="left"/>
    </xf>
    <xf numFmtId="0" fontId="15" fillId="0" borderId="10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12" fillId="0" borderId="11" xfId="1" applyFont="1" applyBorder="1" applyAlignment="1">
      <alignment horizontal="left" wrapText="1" indent="1"/>
    </xf>
    <xf numFmtId="0" fontId="15" fillId="0" borderId="14" xfId="1" applyFont="1" applyBorder="1" applyAlignment="1">
      <alignment horizontal="center" wrapText="1"/>
    </xf>
    <xf numFmtId="190" fontId="12" fillId="0" borderId="14" xfId="2" applyNumberFormat="1" applyFont="1" applyFill="1" applyBorder="1" applyAlignment="1">
      <alignment horizontal="center"/>
    </xf>
    <xf numFmtId="189" fontId="12" fillId="0" borderId="17" xfId="1" applyNumberFormat="1" applyFont="1" applyBorder="1" applyAlignment="1">
      <alignment horizontal="center"/>
    </xf>
    <xf numFmtId="190" fontId="12" fillId="0" borderId="17" xfId="2" applyNumberFormat="1" applyFont="1" applyFill="1" applyBorder="1" applyAlignment="1">
      <alignment horizontal="center"/>
    </xf>
    <xf numFmtId="0" fontId="12" fillId="0" borderId="24" xfId="2" applyFont="1" applyFill="1" applyBorder="1" applyAlignment="1">
      <alignment horizontal="left"/>
    </xf>
    <xf numFmtId="190" fontId="12" fillId="0" borderId="25" xfId="2" applyNumberFormat="1" applyFont="1" applyFill="1" applyBorder="1" applyAlignment="1">
      <alignment horizontal="center"/>
    </xf>
    <xf numFmtId="0" fontId="12" fillId="0" borderId="24" xfId="2" applyFont="1" applyFill="1" applyBorder="1"/>
    <xf numFmtId="191" fontId="12" fillId="0" borderId="26" xfId="6" applyNumberFormat="1" applyFont="1" applyBorder="1" applyAlignment="1">
      <alignment horizontal="right"/>
    </xf>
    <xf numFmtId="0" fontId="12" fillId="0" borderId="26" xfId="1" applyFont="1" applyBorder="1" applyAlignment="1">
      <alignment horizontal="left"/>
    </xf>
    <xf numFmtId="190" fontId="12" fillId="0" borderId="22" xfId="2" applyNumberFormat="1" applyFont="1" applyFill="1" applyBorder="1" applyAlignment="1">
      <alignment horizontal="center"/>
    </xf>
    <xf numFmtId="0" fontId="12" fillId="0" borderId="15" xfId="4" applyNumberFormat="1" applyFont="1" applyBorder="1" applyAlignment="1">
      <alignment horizontal="left" vertical="justify"/>
    </xf>
    <xf numFmtId="187" fontId="15" fillId="0" borderId="0" xfId="5" applyNumberFormat="1" applyFont="1"/>
    <xf numFmtId="0" fontId="13" fillId="0" borderId="15" xfId="1" applyNumberFormat="1" applyFont="1" applyBorder="1" applyAlignment="1">
      <alignment horizontal="left" vertical="justify"/>
    </xf>
    <xf numFmtId="0" fontId="12" fillId="0" borderId="15" xfId="1" applyFont="1" applyBorder="1" applyAlignment="1">
      <alignment horizontal="left" indent="1"/>
    </xf>
    <xf numFmtId="0" fontId="15" fillId="0" borderId="12" xfId="1" applyFont="1" applyBorder="1" applyAlignment="1">
      <alignment horizontal="center"/>
    </xf>
    <xf numFmtId="0" fontId="15" fillId="0" borderId="13" xfId="2" applyFont="1" applyBorder="1" applyAlignment="1">
      <alignment horizontal="left"/>
    </xf>
    <xf numFmtId="0" fontId="15" fillId="0" borderId="5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12" fillId="0" borderId="13" xfId="1" applyFont="1" applyBorder="1" applyAlignment="1">
      <alignment horizontal="left" indent="1"/>
    </xf>
    <xf numFmtId="0" fontId="12" fillId="0" borderId="13" xfId="4" applyNumberFormat="1" applyFont="1" applyBorder="1" applyAlignment="1">
      <alignment horizontal="left" vertical="justify"/>
    </xf>
    <xf numFmtId="0" fontId="12" fillId="0" borderId="11" xfId="1" applyFont="1" applyBorder="1" applyAlignment="1">
      <alignment horizontal="left" vertical="top" wrapText="1" indent="1"/>
    </xf>
    <xf numFmtId="188" fontId="15" fillId="0" borderId="14" xfId="1" applyNumberFormat="1" applyFont="1" applyBorder="1" applyAlignment="1">
      <alignment horizontal="center" vertical="top"/>
    </xf>
    <xf numFmtId="0" fontId="15" fillId="0" borderId="15" xfId="2" applyFont="1" applyBorder="1" applyAlignment="1">
      <alignment horizontal="left" vertical="top" wrapText="1"/>
    </xf>
    <xf numFmtId="0" fontId="15" fillId="0" borderId="11" xfId="2" applyFont="1" applyBorder="1" applyAlignment="1">
      <alignment horizontal="center" vertical="top"/>
    </xf>
    <xf numFmtId="0" fontId="12" fillId="0" borderId="15" xfId="2" applyFont="1" applyFill="1" applyBorder="1" applyAlignment="1">
      <alignment horizontal="left" vertical="top"/>
    </xf>
    <xf numFmtId="0" fontId="15" fillId="0" borderId="0" xfId="2" applyFont="1" applyFill="1" applyBorder="1"/>
    <xf numFmtId="0" fontId="15" fillId="0" borderId="11" xfId="1" applyFont="1" applyBorder="1" applyAlignment="1">
      <alignment horizontal="left"/>
    </xf>
    <xf numFmtId="0" fontId="12" fillId="0" borderId="0" xfId="2" applyFont="1" applyFill="1" applyBorder="1"/>
    <xf numFmtId="0" fontId="15" fillId="0" borderId="0" xfId="1" applyFont="1" applyBorder="1"/>
    <xf numFmtId="0" fontId="12" fillId="0" borderId="18" xfId="1" applyNumberFormat="1" applyFont="1" applyBorder="1" applyAlignment="1">
      <alignment horizontal="left" vertical="justify"/>
    </xf>
    <xf numFmtId="0" fontId="12" fillId="0" borderId="12" xfId="1" applyFont="1" applyBorder="1" applyAlignment="1">
      <alignment horizontal="left" indent="1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left"/>
    </xf>
    <xf numFmtId="0" fontId="12" fillId="0" borderId="13" xfId="1" applyNumberFormat="1" applyFont="1" applyBorder="1" applyAlignment="1">
      <alignment horizontal="left" vertical="justify" wrapText="1"/>
    </xf>
    <xf numFmtId="189" fontId="12" fillId="0" borderId="7" xfId="1" applyNumberFormat="1" applyFont="1" applyBorder="1" applyAlignment="1">
      <alignment horizontal="right"/>
    </xf>
    <xf numFmtId="191" fontId="12" fillId="0" borderId="11" xfId="6" applyNumberFormat="1" applyFont="1" applyFill="1" applyBorder="1" applyAlignment="1">
      <alignment horizontal="right"/>
    </xf>
    <xf numFmtId="191" fontId="12" fillId="0" borderId="19" xfId="6" applyNumberFormat="1" applyFont="1" applyFill="1" applyBorder="1" applyAlignment="1">
      <alignment horizontal="right"/>
    </xf>
    <xf numFmtId="189" fontId="12" fillId="0" borderId="22" xfId="1" applyNumberFormat="1" applyFont="1" applyBorder="1" applyAlignment="1">
      <alignment horizontal="right"/>
    </xf>
    <xf numFmtId="191" fontId="12" fillId="0" borderId="16" xfId="6" applyNumberFormat="1" applyFont="1" applyFill="1" applyBorder="1" applyAlignment="1">
      <alignment horizontal="right"/>
    </xf>
    <xf numFmtId="0" fontId="13" fillId="8" borderId="1" xfId="1" applyFont="1" applyFill="1" applyBorder="1" applyAlignment="1">
      <alignment horizontal="left" indent="1"/>
    </xf>
    <xf numFmtId="0" fontId="13" fillId="8" borderId="1" xfId="1" applyFont="1" applyFill="1" applyBorder="1" applyAlignment="1">
      <alignment horizontal="left"/>
    </xf>
    <xf numFmtId="0" fontId="13" fillId="8" borderId="2" xfId="1" applyFont="1" applyFill="1" applyBorder="1" applyAlignment="1">
      <alignment horizontal="left" indent="1"/>
    </xf>
    <xf numFmtId="0" fontId="13" fillId="8" borderId="4" xfId="1" applyFont="1" applyFill="1" applyBorder="1" applyAlignment="1">
      <alignment horizontal="left"/>
    </xf>
    <xf numFmtId="0" fontId="13" fillId="8" borderId="1" xfId="1" applyFont="1" applyFill="1" applyBorder="1" applyAlignment="1">
      <alignment horizontal="center"/>
    </xf>
    <xf numFmtId="0" fontId="13" fillId="8" borderId="2" xfId="1" applyFont="1" applyFill="1" applyBorder="1" applyAlignment="1">
      <alignment horizontal="center"/>
    </xf>
    <xf numFmtId="191" fontId="13" fillId="13" borderId="1" xfId="6" applyNumberFormat="1" applyFont="1" applyFill="1" applyBorder="1" applyAlignment="1">
      <alignment horizontal="right"/>
    </xf>
    <xf numFmtId="0" fontId="12" fillId="13" borderId="1" xfId="1" applyFont="1" applyFill="1" applyBorder="1" applyAlignment="1">
      <alignment horizontal="left"/>
    </xf>
    <xf numFmtId="0" fontId="13" fillId="0" borderId="0" xfId="1" applyFont="1"/>
    <xf numFmtId="192" fontId="12" fillId="0" borderId="0" xfId="5" applyNumberFormat="1" applyFont="1"/>
    <xf numFmtId="192" fontId="12" fillId="0" borderId="0" xfId="1" applyNumberFormat="1" applyFont="1" applyAlignment="1">
      <alignment horizontal="center"/>
    </xf>
    <xf numFmtId="195" fontId="12" fillId="0" borderId="0" xfId="5" applyNumberFormat="1" applyFont="1"/>
    <xf numFmtId="0" fontId="12" fillId="0" borderId="1" xfId="1" applyFont="1" applyBorder="1"/>
    <xf numFmtId="43" fontId="12" fillId="0" borderId="0" xfId="7" applyFont="1"/>
    <xf numFmtId="0" fontId="8" fillId="4" borderId="1" xfId="0" applyFont="1" applyFill="1" applyBorder="1" applyAlignment="1">
      <alignment horizontal="right"/>
    </xf>
    <xf numFmtId="192" fontId="12" fillId="0" borderId="19" xfId="6" applyNumberFormat="1" applyFont="1" applyBorder="1" applyAlignment="1">
      <alignment horizontal="right"/>
    </xf>
    <xf numFmtId="187" fontId="7" fillId="0" borderId="1" xfId="3" applyNumberFormat="1" applyFont="1" applyFill="1" applyBorder="1"/>
    <xf numFmtId="187" fontId="7" fillId="0" borderId="0" xfId="0" applyNumberFormat="1" applyFont="1" applyFill="1"/>
    <xf numFmtId="0" fontId="7" fillId="6" borderId="1" xfId="0" applyFont="1" applyFill="1" applyBorder="1" applyAlignment="1">
      <alignment vertical="top" wrapText="1"/>
    </xf>
    <xf numFmtId="43" fontId="7" fillId="6" borderId="1" xfId="3" applyFont="1" applyFill="1" applyBorder="1" applyAlignment="1">
      <alignment vertical="top"/>
    </xf>
    <xf numFmtId="0" fontId="7" fillId="0" borderId="1" xfId="0" applyFont="1" applyFill="1" applyBorder="1" applyAlignment="1">
      <alignment horizontal="center"/>
    </xf>
    <xf numFmtId="43" fontId="7" fillId="6" borderId="2" xfId="3" applyFont="1" applyFill="1" applyBorder="1" applyAlignment="1">
      <alignment vertical="top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87" fontId="7" fillId="0" borderId="1" xfId="3" applyNumberFormat="1" applyFont="1" applyBorder="1" applyAlignment="1">
      <alignment horizontal="center" vertical="top" wrapText="1"/>
    </xf>
    <xf numFmtId="187" fontId="7" fillId="0" borderId="1" xfId="3" applyNumberFormat="1" applyFont="1" applyBorder="1" applyAlignment="1">
      <alignment horizontal="center" vertical="top"/>
    </xf>
    <xf numFmtId="187" fontId="7" fillId="0" borderId="1" xfId="3" applyNumberFormat="1" applyFont="1" applyBorder="1" applyAlignment="1">
      <alignment horizontal="center" vertical="center"/>
    </xf>
    <xf numFmtId="187" fontId="7" fillId="0" borderId="1" xfId="3" applyNumberFormat="1" applyFont="1" applyBorder="1" applyAlignment="1">
      <alignment horizontal="left"/>
    </xf>
    <xf numFmtId="187" fontId="7" fillId="0" borderId="1" xfId="3" applyNumberFormat="1" applyFont="1" applyBorder="1" applyAlignment="1">
      <alignment horizontal="left" vertical="top"/>
    </xf>
    <xf numFmtId="187" fontId="7" fillId="0" borderId="1" xfId="3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/>
    </xf>
    <xf numFmtId="0" fontId="7" fillId="4" borderId="10" xfId="0" applyFont="1" applyFill="1" applyBorder="1"/>
    <xf numFmtId="187" fontId="8" fillId="4" borderId="10" xfId="3" applyNumberFormat="1" applyFont="1" applyFill="1" applyBorder="1"/>
    <xf numFmtId="3" fontId="7" fillId="0" borderId="1" xfId="0" applyNumberFormat="1" applyFont="1" applyBorder="1" applyAlignment="1">
      <alignment horizontal="right" vertical="center" wrapText="1"/>
    </xf>
    <xf numFmtId="187" fontId="7" fillId="0" borderId="1" xfId="3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top"/>
    </xf>
    <xf numFmtId="0" fontId="7" fillId="0" borderId="10" xfId="0" applyFont="1" applyBorder="1" applyAlignment="1">
      <alignment vertical="center" wrapText="1"/>
    </xf>
    <xf numFmtId="187" fontId="7" fillId="0" borderId="10" xfId="3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/>
    </xf>
    <xf numFmtId="187" fontId="8" fillId="0" borderId="1" xfId="3" applyNumberFormat="1" applyFont="1" applyBorder="1"/>
    <xf numFmtId="0" fontId="4" fillId="7" borderId="1" xfId="0" applyFont="1" applyFill="1" applyBorder="1" applyAlignment="1">
      <alignment vertical="top"/>
    </xf>
    <xf numFmtId="0" fontId="4" fillId="7" borderId="0" xfId="0" applyFont="1" applyFill="1" applyBorder="1" applyAlignment="1">
      <alignment vertical="top"/>
    </xf>
    <xf numFmtId="187" fontId="18" fillId="0" borderId="1" xfId="0" applyNumberFormat="1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6" xfId="1" applyFont="1" applyBorder="1" applyAlignment="1">
      <alignment horizontal="right"/>
    </xf>
    <xf numFmtId="0" fontId="8" fillId="0" borderId="0" xfId="1" applyFont="1" applyAlignment="1">
      <alignment horizontal="left"/>
    </xf>
    <xf numFmtId="0" fontId="14" fillId="2" borderId="2" xfId="1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/>
    </xf>
    <xf numFmtId="0" fontId="14" fillId="2" borderId="4" xfId="1" applyFont="1" applyFill="1" applyBorder="1" applyAlignment="1">
      <alignment horizontal="center"/>
    </xf>
    <xf numFmtId="0" fontId="4" fillId="5" borderId="2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14" fillId="7" borderId="1" xfId="1" applyFont="1" applyFill="1" applyBorder="1" applyAlignment="1">
      <alignment horizontal="center"/>
    </xf>
    <xf numFmtId="0" fontId="14" fillId="7" borderId="5" xfId="1" applyFont="1" applyFill="1" applyBorder="1" applyAlignment="1">
      <alignment horizontal="center"/>
    </xf>
    <xf numFmtId="0" fontId="4" fillId="9" borderId="1" xfId="1" applyFont="1" applyFill="1" applyBorder="1" applyAlignment="1">
      <alignment horizontal="center"/>
    </xf>
    <xf numFmtId="0" fontId="13" fillId="10" borderId="10" xfId="1" applyFont="1" applyFill="1" applyBorder="1" applyAlignment="1">
      <alignment horizontal="center" vertical="center"/>
    </xf>
    <xf numFmtId="0" fontId="13" fillId="10" borderId="11" xfId="1" applyFont="1" applyFill="1" applyBorder="1" applyAlignment="1">
      <alignment horizontal="center" vertical="center"/>
    </xf>
    <xf numFmtId="0" fontId="13" fillId="10" borderId="5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11" borderId="9" xfId="1" applyFont="1" applyFill="1" applyBorder="1" applyAlignment="1">
      <alignment horizontal="center" vertical="center"/>
    </xf>
    <xf numFmtId="0" fontId="13" fillId="11" borderId="13" xfId="1" applyFont="1" applyFill="1" applyBorder="1" applyAlignment="1">
      <alignment horizontal="center" vertical="center"/>
    </xf>
    <xf numFmtId="0" fontId="13" fillId="11" borderId="1" xfId="1" applyFont="1" applyFill="1" applyBorder="1" applyAlignment="1">
      <alignment horizontal="center" vertical="center"/>
    </xf>
    <xf numFmtId="0" fontId="13" fillId="10" borderId="9" xfId="1" applyFont="1" applyFill="1" applyBorder="1" applyAlignment="1">
      <alignment horizontal="center" vertical="center"/>
    </xf>
    <xf numFmtId="0" fontId="13" fillId="10" borderId="13" xfId="1" applyFont="1" applyFill="1" applyBorder="1" applyAlignment="1">
      <alignment horizontal="center" vertical="center"/>
    </xf>
    <xf numFmtId="187" fontId="12" fillId="0" borderId="1" xfId="7" applyNumberFormat="1" applyFont="1" applyBorder="1" applyAlignment="1">
      <alignment horizontal="center"/>
    </xf>
    <xf numFmtId="0" fontId="13" fillId="2" borderId="1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10" borderId="3" xfId="1" applyFont="1" applyFill="1" applyBorder="1" applyAlignment="1">
      <alignment horizontal="center" vertical="center"/>
    </xf>
    <xf numFmtId="0" fontId="13" fillId="10" borderId="2" xfId="1" applyFont="1" applyFill="1" applyBorder="1" applyAlignment="1">
      <alignment horizontal="center" vertical="center"/>
    </xf>
    <xf numFmtId="0" fontId="13" fillId="10" borderId="4" xfId="1" applyFont="1" applyFill="1" applyBorder="1" applyAlignment="1">
      <alignment horizontal="center" vertical="center"/>
    </xf>
    <xf numFmtId="0" fontId="13" fillId="10" borderId="7" xfId="1" applyFont="1" applyFill="1" applyBorder="1" applyAlignment="1">
      <alignment horizontal="center" vertical="center"/>
    </xf>
    <xf numFmtId="0" fontId="13" fillId="10" borderId="12" xfId="1" applyFont="1" applyFill="1" applyBorder="1" applyAlignment="1">
      <alignment horizontal="center" vertical="center"/>
    </xf>
    <xf numFmtId="187" fontId="13" fillId="10" borderId="10" xfId="5" applyNumberFormat="1" applyFont="1" applyFill="1" applyBorder="1" applyAlignment="1">
      <alignment horizontal="center" vertical="center"/>
    </xf>
    <xf numFmtId="187" fontId="13" fillId="10" borderId="5" xfId="5" applyNumberFormat="1" applyFont="1" applyFill="1" applyBorder="1" applyAlignment="1">
      <alignment horizontal="center" vertical="center"/>
    </xf>
    <xf numFmtId="0" fontId="13" fillId="13" borderId="2" xfId="1" applyFont="1" applyFill="1" applyBorder="1" applyAlignment="1">
      <alignment horizontal="center"/>
    </xf>
    <xf numFmtId="0" fontId="13" fillId="13" borderId="4" xfId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7" borderId="1" xfId="1" applyNumberFormat="1" applyFont="1" applyFill="1" applyBorder="1" applyAlignment="1">
      <alignment horizontal="left" vertical="top" wrapText="1"/>
    </xf>
    <xf numFmtId="0" fontId="1" fillId="0" borderId="1" xfId="1" applyNumberFormat="1" applyFont="1" applyBorder="1" applyAlignment="1">
      <alignment horizontal="left" vertical="top" wrapText="1"/>
    </xf>
    <xf numFmtId="0" fontId="4" fillId="7" borderId="1" xfId="2" applyFont="1" applyFill="1" applyBorder="1" applyAlignment="1">
      <alignment vertical="top" wrapText="1"/>
    </xf>
    <xf numFmtId="0" fontId="1" fillId="0" borderId="1" xfId="2" applyFont="1" applyFill="1" applyBorder="1" applyAlignment="1">
      <alignment vertical="top" wrapText="1"/>
    </xf>
    <xf numFmtId="0" fontId="4" fillId="7" borderId="1" xfId="4" applyNumberFormat="1" applyFont="1" applyFill="1" applyBorder="1" applyAlignment="1">
      <alignment horizontal="left" vertical="top" wrapText="1"/>
    </xf>
    <xf numFmtId="0" fontId="1" fillId="0" borderId="1" xfId="4" applyNumberFormat="1" applyFont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196" fontId="4" fillId="7" borderId="1" xfId="0" applyNumberFormat="1" applyFont="1" applyFill="1" applyBorder="1" applyAlignment="1">
      <alignment horizontal="right" vertical="top"/>
    </xf>
    <xf numFmtId="0" fontId="4" fillId="7" borderId="1" xfId="0" applyFont="1" applyFill="1" applyBorder="1" applyAlignment="1">
      <alignment vertical="top" wrapText="1"/>
    </xf>
    <xf numFmtId="197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 wrapText="1"/>
    </xf>
    <xf numFmtId="0" fontId="4" fillId="7" borderId="1" xfId="0" applyFont="1" applyFill="1" applyBorder="1" applyAlignment="1">
      <alignment horizontal="right" vertical="top"/>
    </xf>
    <xf numFmtId="0" fontId="4" fillId="7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 wrapText="1"/>
    </xf>
    <xf numFmtId="0" fontId="4" fillId="7" borderId="1" xfId="2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14" fillId="7" borderId="1" xfId="2" applyFont="1" applyFill="1" applyBorder="1" applyAlignment="1">
      <alignment vertical="top" wrapText="1"/>
    </xf>
    <xf numFmtId="0" fontId="6" fillId="0" borderId="1" xfId="2" applyFont="1" applyFill="1" applyBorder="1" applyAlignment="1">
      <alignment vertical="top" wrapText="1"/>
    </xf>
    <xf numFmtId="0" fontId="6" fillId="0" borderId="1" xfId="2" applyFont="1" applyFill="1" applyBorder="1" applyAlignment="1">
      <alignment vertical="top"/>
    </xf>
    <xf numFmtId="0" fontId="14" fillId="7" borderId="1" xfId="1" applyFont="1" applyFill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8" fillId="0" borderId="0" xfId="0" applyFont="1" applyBorder="1" applyAlignment="1"/>
  </cellXfs>
  <cellStyles count="8">
    <cellStyle name="Comma 3 2 2" xfId="5"/>
    <cellStyle name="Normal 4" xfId="1"/>
    <cellStyle name="เครื่องหมายจุลภาค 3 2" xfId="6"/>
    <cellStyle name="จุลภาค" xfId="3" builtinId="3"/>
    <cellStyle name="จุลภาค 2" xfId="7"/>
    <cellStyle name="ปกติ" xfId="0" builtinId="0"/>
    <cellStyle name="ปกติ 2 4" xfId="2"/>
    <cellStyle name="ปกติ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explosion val="1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45-44F7-B1F6-2AD8A2BBB40B}"/>
              </c:ext>
            </c:extLst>
          </c:dPt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2-1545-44F7-B1F6-2AD8A2BBB40B}"/>
              </c:ext>
            </c:extLst>
          </c:dPt>
          <c:dLbls>
            <c:dLbl>
              <c:idx val="0"/>
              <c:layout>
                <c:manualLayout>
                  <c:x val="-0.18837642169728783"/>
                  <c:y val="-8.929571303587051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th-TH"/>
                      <a:t>เงินงบประมาณ[ค่า] </a:t>
                    </a:r>
                    <a:r>
                      <a:rPr lang="th-TH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(35.1%)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45-44F7-B1F6-2AD8A2BBB40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th-TH"/>
                      <a:t>เงินรายได้[ค่า] (64.9%)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45-44F7-B1F6-2AD8A2BBB40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แผน_งบยุทธศาสตร์61!$L$103:$M$103</c:f>
              <c:numCache>
                <c:formatCode>#,##0.0000</c:formatCode>
                <c:ptCount val="2"/>
                <c:pt idx="0">
                  <c:v>41.665100000000002</c:v>
                </c:pt>
                <c:pt idx="1">
                  <c:v>48.482200000000006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45-44F7-B1F6-2AD8A2BBB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explosion val="1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33-4CCC-BEA5-4CA2542749A4}"/>
              </c:ext>
            </c:extLst>
          </c:dPt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2-6433-4CCC-BEA5-4CA2542749A4}"/>
              </c:ext>
            </c:extLst>
          </c:dPt>
          <c:dLbls>
            <c:dLbl>
              <c:idx val="0"/>
              <c:layout>
                <c:manualLayout>
                  <c:x val="-0.18837642169728783"/>
                  <c:y val="-8.929571303587051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th-TH"/>
                      <a:t>เงินงบประมาณ[ค่า] </a:t>
                    </a:r>
                    <a:r>
                      <a:rPr lang="th-TH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(35.1%)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33-4CCC-BEA5-4CA2542749A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th-TH"/>
                      <a:t>เงินรายได้[ค่า] (64.9%)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33-4CCC-BEA5-4CA2542749A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แผน_งบยุทธศาสตร์61!$L$103:$M$103</c:f>
              <c:numCache>
                <c:formatCode>#,##0.0000</c:formatCode>
                <c:ptCount val="2"/>
                <c:pt idx="0">
                  <c:v>41.665100000000002</c:v>
                </c:pt>
                <c:pt idx="1">
                  <c:v>48.482200000000006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3-4CCC-BEA5-4CA254274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explosion val="1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2D-484A-9EEF-45186950B288}"/>
              </c:ext>
            </c:extLst>
          </c:dPt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2-A22D-484A-9EEF-45186950B28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A22D-484A-9EEF-45186950B288}"/>
              </c:ext>
            </c:extLst>
          </c:dPt>
          <c:dLbls>
            <c:dLbl>
              <c:idx val="0"/>
              <c:layout>
                <c:manualLayout>
                  <c:x val="-0.18837642169728783"/>
                  <c:y val="-8.929571303587051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th-TH"/>
                      <a:t>งบลงทุน</a:t>
                    </a:r>
                    <a:r>
                      <a:rPr lang="th-TH" baseline="0"/>
                      <a:t> </a:t>
                    </a:r>
                    <a:r>
                      <a:rPr lang="th-TH"/>
                      <a:t>[ค่า] </a:t>
                    </a:r>
                    <a:r>
                      <a:rPr lang="th-TH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(12.9%)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22D-484A-9EEF-45186950B28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th-TH"/>
                      <a:t>ภารกิจหลัก[ค่า] (20.8%)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22D-484A-9EEF-45186950B28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th-TH"/>
                      <a:t>ยุทธศาสตร์[ค่า](66.4%)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22D-484A-9EEF-45186950B288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แผน_งบยุทธศาสตร์61!$T$60:$T$62</c:f>
              <c:strCache>
                <c:ptCount val="3"/>
                <c:pt idx="0">
                  <c:v>งบลงทุน</c:v>
                </c:pt>
                <c:pt idx="1">
                  <c:v>ภารกิจหลัก</c:v>
                </c:pt>
                <c:pt idx="2">
                  <c:v>ยุทธศาสตร์</c:v>
                </c:pt>
              </c:strCache>
            </c:strRef>
          </c:cat>
          <c:val>
            <c:numRef>
              <c:f>แผน_งบยุทธศาสตร์61!$U$60:$U$62</c:f>
              <c:numCache>
                <c:formatCode>_-* #,##0_-;\-* #,##0_-;_-* "-"??_-;_-@_-</c:formatCode>
                <c:ptCount val="3"/>
                <c:pt idx="0">
                  <c:v>20487800</c:v>
                </c:pt>
                <c:pt idx="1">
                  <c:v>33108500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2D-484A-9EEF-45186950B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explosion val="1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26-4767-AB6D-C98C0B7F1B13}"/>
              </c:ext>
            </c:extLst>
          </c:dPt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2-5826-4767-AB6D-C98C0B7F1B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5826-4767-AB6D-C98C0B7F1B1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5826-4767-AB6D-C98C0B7F1B1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5826-4767-AB6D-C98C0B7F1B1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5826-4767-AB6D-C98C0B7F1B1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th-TH"/>
                      <a:t>ยุทธศาสตร์ที่ 1 [ค่า] (9.2%)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26-4767-AB6D-C98C0B7F1B1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ยุทธศาสตร์ที่ 2 </a:t>
                    </a:r>
                    <a:r>
                      <a:rPr lang="th-TH"/>
                      <a:t>[ค่า] </a:t>
                    </a:r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(38.4%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26-4767-AB6D-C98C0B7F1B1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ยุทธศาสตร์ที่ 3 </a:t>
                    </a:r>
                    <a:r>
                      <a:rPr lang="th-TH"/>
                      <a:t>[ค่า] </a:t>
                    </a:r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(21.7%)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26-4767-AB6D-C98C0B7F1B1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ยุทธศาสตร์ที่ 4 </a:t>
                    </a:r>
                    <a:r>
                      <a:rPr lang="th-TH"/>
                      <a:t>[ค่า] </a:t>
                    </a:r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(12.7%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26-4767-AB6D-C98C0B7F1B1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ยุทธศาสตร์ที่ 5 </a:t>
                    </a:r>
                    <a:r>
                      <a:rPr lang="th-TH"/>
                      <a:t>[ค่า] </a:t>
                    </a:r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(5.9%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26-4767-AB6D-C98C0B7F1B1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ยุทธศาสตร์ที่ 6 </a:t>
                    </a:r>
                    <a:r>
                      <a:rPr lang="th-TH"/>
                      <a:t>[ค่า] </a:t>
                    </a:r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(12.1%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26-4767-AB6D-C98C0B7F1B1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แผน_งบยุทธศาสตร์61!$N$10,แผน_งบยุทธศาสตร์61!$N$23,แผน_งบยุทธศาสตร์61!$N$52,แผน_งบยุทธศาสตร์61!$N$65,แผน_งบยุทธศาสตร์61!$N$42,แผน_งบยุทธศาสตร์61!$N$86)</c:f>
              <c:numCache>
                <c:formatCode>#,##0.0000</c:formatCode>
                <c:ptCount val="6"/>
                <c:pt idx="0">
                  <c:v>13.5268</c:v>
                </c:pt>
                <c:pt idx="1">
                  <c:v>24.241199999999999</c:v>
                </c:pt>
                <c:pt idx="2">
                  <c:v>25.244399999999999</c:v>
                </c:pt>
                <c:pt idx="3">
                  <c:v>15.014400000000002</c:v>
                </c:pt>
                <c:pt idx="4">
                  <c:v>2.4240999999999997</c:v>
                </c:pt>
                <c:pt idx="5">
                  <c:v>9.6964000000000006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26-4767-AB6D-C98C0B7F1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5220525</xdr:colOff>
      <xdr:row>11</xdr:row>
      <xdr:rowOff>26714</xdr:rowOff>
    </xdr:from>
    <xdr:ext cx="3538726" cy="1206805"/>
    <xdr:sp macro="" textlink="">
      <xdr:nvSpPr>
        <xdr:cNvPr id="2" name="สี่เหลี่ยมผืนผ้า 1"/>
        <xdr:cNvSpPr/>
      </xdr:nvSpPr>
      <xdr:spPr>
        <a:xfrm rot="19131145">
          <a:off x="5515800" y="4208189"/>
          <a:ext cx="3538726" cy="12068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72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ตัวอย่าง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352425</xdr:colOff>
      <xdr:row>19</xdr:row>
      <xdr:rowOff>38100</xdr:rowOff>
    </xdr:from>
    <xdr:to>
      <xdr:col>22</xdr:col>
      <xdr:colOff>438150</xdr:colOff>
      <xdr:row>32</xdr:row>
      <xdr:rowOff>123825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438150</xdr:colOff>
      <xdr:row>34</xdr:row>
      <xdr:rowOff>0</xdr:rowOff>
    </xdr:from>
    <xdr:to>
      <xdr:col>22</xdr:col>
      <xdr:colOff>514350</xdr:colOff>
      <xdr:row>55</xdr:row>
      <xdr:rowOff>85725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219075</xdr:colOff>
      <xdr:row>68</xdr:row>
      <xdr:rowOff>76200</xdr:rowOff>
    </xdr:from>
    <xdr:to>
      <xdr:col>22</xdr:col>
      <xdr:colOff>304800</xdr:colOff>
      <xdr:row>81</xdr:row>
      <xdr:rowOff>142875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190500</xdr:colOff>
      <xdr:row>81</xdr:row>
      <xdr:rowOff>133350</xdr:rowOff>
    </xdr:from>
    <xdr:to>
      <xdr:col>23</xdr:col>
      <xdr:colOff>409575</xdr:colOff>
      <xdr:row>85</xdr:row>
      <xdr:rowOff>0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99\&#3591;&#3610;&#3611;&#3619;&#3632;&#3617;&#3634;&#3603;%2049\&#3648;&#3605;&#3619;&#3637;&#3618;&#3617;&#3594;&#3637;&#3657;&#3649;&#3592;&#3591;&#3591;&#3610;%2049\&#3591;&#3623;&#3604;&#3591;&#3634;&#3609;%2049\MJ20\600_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48;&#3629;&#3637;&#3657;&#3618;&#3591;\1-&#3591;&#3634;&#3609;&#3648;&#3629;&#3637;&#3657;&#3618;&#3591;\1-&#3591;&#3634;&#3609;&#3591;&#3610;&#3611;&#3619;&#3632;&#3617;&#3634;&#3603;\&#3591;&#3610;&#3611;&#3619;&#3632;&#3617;&#3634;&#3603;&#3611;&#3637;60\&#3626;&#3619;&#3640;&#3611;&#3591;&#3610;&#3616;&#3634;&#3619;&#3585;&#3636;&#3592;&#3627;&#3621;&#3633;&#3585;+&#3618;&#3640;&#3607;&#3608;&#3624;&#3634;&#3626;&#3605;&#3619;&#3660;60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ผน_งบยุทธศาสตร์60"/>
      <sheetName val="แบบฟอร์มภารกิจหลัก"/>
      <sheetName val="ตัวชี้วัดโครงการ60"/>
      <sheetName val="สรุปยุท1"/>
      <sheetName val="เพิ่มเติมรองพจนารถ"/>
      <sheetName val="วิทยบริการ"/>
      <sheetName val="ลงทะเบียน"/>
    </sheetNames>
    <sheetDataSet>
      <sheetData sheetId="0"/>
      <sheetData sheetId="1">
        <row r="2659">
          <cell r="G2659">
            <v>33108500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6"/>
  <sheetViews>
    <sheetView tabSelected="1" topLeftCell="A402" zoomScale="130" zoomScaleNormal="130" zoomScaleSheetLayoutView="130" workbookViewId="0">
      <selection activeCell="G418" sqref="G418"/>
    </sheetView>
  </sheetViews>
  <sheetFormatPr defaultRowHeight="21.75" x14ac:dyDescent="0.5"/>
  <cols>
    <col min="1" max="1" width="3.875" style="1" customWidth="1"/>
    <col min="2" max="2" width="81" style="16" customWidth="1"/>
    <col min="3" max="6" width="10.375" style="1" customWidth="1"/>
    <col min="7" max="7" width="30.25" style="1" customWidth="1"/>
    <col min="8" max="16384" width="9" style="1"/>
  </cols>
  <sheetData>
    <row r="1" spans="1:7" ht="24" x14ac:dyDescent="0.55000000000000004">
      <c r="A1" s="383" t="s">
        <v>0</v>
      </c>
      <c r="B1" s="383"/>
      <c r="C1" s="383"/>
      <c r="D1" s="383"/>
      <c r="E1" s="383"/>
      <c r="F1" s="383"/>
    </row>
    <row r="2" spans="1:7" x14ac:dyDescent="0.5">
      <c r="A2" s="3"/>
      <c r="B2" s="338"/>
      <c r="C2" s="3"/>
      <c r="D2" s="3"/>
      <c r="E2" s="3"/>
      <c r="F2" s="3"/>
    </row>
    <row r="3" spans="1:7" ht="44.25" customHeight="1" x14ac:dyDescent="0.5">
      <c r="A3" s="377" t="s">
        <v>1</v>
      </c>
      <c r="B3" s="378"/>
      <c r="C3" s="337" t="s">
        <v>2</v>
      </c>
      <c r="D3" s="337"/>
      <c r="E3" s="337"/>
      <c r="F3" s="337"/>
      <c r="G3" s="299" t="s">
        <v>171</v>
      </c>
    </row>
    <row r="4" spans="1:7" ht="65.25" x14ac:dyDescent="0.5">
      <c r="A4" s="379"/>
      <c r="B4" s="380"/>
      <c r="C4" s="336" t="s">
        <v>62</v>
      </c>
      <c r="D4" s="336" t="s">
        <v>63</v>
      </c>
      <c r="E4" s="336" t="s">
        <v>64</v>
      </c>
      <c r="F4" s="336" t="s">
        <v>166</v>
      </c>
      <c r="G4" s="299"/>
    </row>
    <row r="5" spans="1:7" x14ac:dyDescent="0.5">
      <c r="A5" s="381"/>
      <c r="B5" s="382"/>
      <c r="C5" s="336" t="s">
        <v>1202</v>
      </c>
      <c r="D5" s="336" t="s">
        <v>1202</v>
      </c>
      <c r="E5" s="336" t="s">
        <v>1202</v>
      </c>
      <c r="F5" s="336" t="s">
        <v>1202</v>
      </c>
      <c r="G5" s="298" t="s">
        <v>1206</v>
      </c>
    </row>
    <row r="6" spans="1:7" s="349" customFormat="1" x14ac:dyDescent="0.2">
      <c r="A6" s="346">
        <v>1</v>
      </c>
      <c r="B6" s="347" t="s">
        <v>72</v>
      </c>
      <c r="C6" s="372"/>
      <c r="D6" s="372"/>
      <c r="E6" s="372"/>
      <c r="F6" s="372"/>
      <c r="G6" s="348"/>
    </row>
    <row r="7" spans="1:7" s="14" customFormat="1" x14ac:dyDescent="0.2">
      <c r="A7" s="350">
        <v>1.1000000000000001</v>
      </c>
      <c r="B7" s="351" t="s">
        <v>80</v>
      </c>
      <c r="C7" s="373"/>
      <c r="D7" s="373"/>
      <c r="E7" s="373"/>
      <c r="F7" s="373"/>
      <c r="G7" s="13"/>
    </row>
    <row r="8" spans="1:7" s="296" customFormat="1" x14ac:dyDescent="0.2">
      <c r="A8" s="352">
        <v>1</v>
      </c>
      <c r="B8" s="353" t="s">
        <v>81</v>
      </c>
      <c r="C8" s="374"/>
      <c r="D8" s="374"/>
      <c r="E8" s="374"/>
      <c r="F8" s="374"/>
      <c r="G8" s="295"/>
    </row>
    <row r="9" spans="1:7" s="4" customFormat="1" x14ac:dyDescent="0.2">
      <c r="A9" s="354">
        <v>1</v>
      </c>
      <c r="B9" s="355" t="str">
        <f>สรุปงบ!B6</f>
        <v xml:space="preserve">การสร้างสื่อประชาสัมพันธ์การท่องเที่ยวจีน-อังกฤษ-ไทย ตำบลหนองหญ้าปล้อง </v>
      </c>
      <c r="C9" s="375"/>
      <c r="D9" s="375"/>
      <c r="E9" s="375"/>
      <c r="F9" s="375"/>
      <c r="G9" s="12" t="str">
        <f>สรุปงบ!D6</f>
        <v>คณะมนุษยศาสตร์และสังคมศาสตร์</v>
      </c>
    </row>
    <row r="10" spans="1:7" s="4" customFormat="1" ht="43.5" x14ac:dyDescent="0.2">
      <c r="A10" s="354">
        <v>2</v>
      </c>
      <c r="B10" s="355" t="str">
        <f>สรุปงบ!B7</f>
        <v>นวัตกรรมต้นแบบแอปพลิเคชั่นเพื่อการยกระดับศักยภาพในการบริการแก่นักท่องเที่ยวชาวจีน สำหรับผู้ให้บริการสถานประกอบการเพื่อสุขภาพ ในเขตพื้นที่จังหวัดเพชรบุรี</v>
      </c>
      <c r="C10" s="375"/>
      <c r="D10" s="375"/>
      <c r="E10" s="375"/>
      <c r="F10" s="375"/>
      <c r="G10" s="12" t="str">
        <f>สรุปงบ!D7</f>
        <v>คณะมนุษยศาสตร์และสังคมศาสตร์</v>
      </c>
    </row>
    <row r="11" spans="1:7" s="4" customFormat="1" x14ac:dyDescent="0.2">
      <c r="A11" s="354">
        <v>3</v>
      </c>
      <c r="B11" s="355" t="str">
        <f>สรุปงบ!B8</f>
        <v>กลยุทธ์ทางการตลาดข้าวแช่ในอำเภอเมือง จังหวัดเพชรบุรี</v>
      </c>
      <c r="C11" s="376"/>
      <c r="D11" s="375"/>
      <c r="E11" s="375"/>
      <c r="F11" s="375"/>
      <c r="G11" s="12" t="str">
        <f>สรุปงบ!D8</f>
        <v>คณะวิทยาการจัดการ</v>
      </c>
    </row>
    <row r="12" spans="1:7" s="4" customFormat="1" x14ac:dyDescent="0.2">
      <c r="A12" s="354">
        <v>4</v>
      </c>
      <c r="B12" s="355" t="str">
        <f>สรุปงบ!B9</f>
        <v>แนวทางการพัฒนาการท่องเที่ยววัดในจังหวัดเพชรบุรี</v>
      </c>
      <c r="C12" s="376"/>
      <c r="D12" s="375"/>
      <c r="E12" s="375"/>
      <c r="F12" s="375"/>
      <c r="G12" s="12" t="str">
        <f>สรุปงบ!D9</f>
        <v>คณะมนุษยศาสตร์และสังคมศาสตร์</v>
      </c>
    </row>
    <row r="13" spans="1:7" s="4" customFormat="1" x14ac:dyDescent="0.2">
      <c r="A13" s="354">
        <v>5</v>
      </c>
      <c r="B13" s="355" t="str">
        <f>สรุปงบ!B10</f>
        <v>รูปแบบการส่งเสริมการท่องเที่ยวทะเลงาม หาดเจ้าสำราญ จังหวัดเพชรบุรี</v>
      </c>
      <c r="C13" s="375"/>
      <c r="D13" s="375"/>
      <c r="E13" s="375"/>
      <c r="F13" s="375"/>
      <c r="G13" s="12" t="str">
        <f>สรุปงบ!D10</f>
        <v>คณะวิทยาการจัดการ</v>
      </c>
    </row>
    <row r="14" spans="1:7" s="4" customFormat="1" x14ac:dyDescent="0.2">
      <c r="A14" s="354">
        <v>6</v>
      </c>
      <c r="B14" s="355" t="str">
        <f>สรุปงบ!B11</f>
        <v>พฤติกรรมการเปิดรับข่าวสารและความคาดหวังของนักท่องเที่ยวที่เดินทางมาท่องเที่ยวตลาดต้องชม จังหวัดเพชรบุรี</v>
      </c>
      <c r="C14" s="375"/>
      <c r="D14" s="375"/>
      <c r="E14" s="375"/>
      <c r="F14" s="375"/>
      <c r="G14" s="12" t="str">
        <f>สรุปงบ!D11</f>
        <v>คณะวิทยาการจัดการ</v>
      </c>
    </row>
    <row r="15" spans="1:7" s="4" customFormat="1" ht="43.5" x14ac:dyDescent="0.2">
      <c r="A15" s="354">
        <v>7</v>
      </c>
      <c r="B15" s="355" t="str">
        <f>สรุปงบ!B12</f>
        <v>แนวทางการพัฒนากลยุทธ์การตลาดเพื่อสร้างการรับรู้คุณค่าขนมไทยของนักท่องเที่ยวในจังหวัดเพชรบุรี ตามแนวคิดเศรษฐกิจเชิงสร้างสรรค์และนวัตกรรม</v>
      </c>
      <c r="C15" s="375"/>
      <c r="D15" s="375"/>
      <c r="E15" s="375"/>
      <c r="F15" s="375"/>
      <c r="G15" s="12" t="str">
        <f>สรุปงบ!D12</f>
        <v>คณะวิทยาการจัดการ</v>
      </c>
    </row>
    <row r="16" spans="1:7" s="4" customFormat="1" x14ac:dyDescent="0.2">
      <c r="A16" s="354">
        <v>8</v>
      </c>
      <c r="B16" s="355" t="str">
        <f>สรุปงบ!B13</f>
        <v>เพชรบุรี : การสร้างสรรค์จิตรกรรม เพื่อส่งเสริมภาพลักษณ์การท่องเที่ยว</v>
      </c>
      <c r="C16" s="375"/>
      <c r="D16" s="375"/>
      <c r="E16" s="375"/>
      <c r="F16" s="375"/>
      <c r="G16" s="12" t="str">
        <f>สรุปงบ!D13</f>
        <v>คณะมนุษยศาสตร์และสังคมศาสตร์</v>
      </c>
    </row>
    <row r="17" spans="1:7" s="4" customFormat="1" x14ac:dyDescent="0.2">
      <c r="A17" s="354">
        <v>9</v>
      </c>
      <c r="B17" s="355" t="str">
        <f>สรุปงบ!B14</f>
        <v>การพัฒนาคู่มือการท่องเที่ยวเชิงศิลปวัฒนธรรมเมืองเพชรจีน-อังกฤษ-ไทย</v>
      </c>
      <c r="C17" s="375"/>
      <c r="D17" s="375"/>
      <c r="E17" s="375"/>
      <c r="F17" s="375"/>
      <c r="G17" s="12" t="str">
        <f>สรุปงบ!D14</f>
        <v>คณะมนุษยศาสตร์และสังคมศาสตร์</v>
      </c>
    </row>
    <row r="18" spans="1:7" s="4" customFormat="1" x14ac:dyDescent="0.2">
      <c r="A18" s="354">
        <v>10</v>
      </c>
      <c r="B18" s="12" t="str">
        <f>สรุปงบ!B15</f>
        <v xml:space="preserve">การพัฒนาหลักสูตรอบรมภาษาเกาหลีเพื่อการสื่อสารของบุคลากรในอุตสาหกรรมการท่องเที่ยวและบริการ ในเขตอำเภอชะอำและหัวหิน </v>
      </c>
      <c r="C18" s="375"/>
      <c r="D18" s="375"/>
      <c r="E18" s="375"/>
      <c r="F18" s="375"/>
      <c r="G18" s="12" t="str">
        <f>สรุปงบ!D15</f>
        <v>คณะมนุษยศาสตร์และสังคมศาสตร์</v>
      </c>
    </row>
    <row r="19" spans="1:7" s="4" customFormat="1" x14ac:dyDescent="0.2">
      <c r="A19" s="354">
        <v>11</v>
      </c>
      <c r="B19" s="12" t="str">
        <f>สรุปงบ!B16</f>
        <v>การพัฒนาคู่มือภาษาอังกฤษแนะนำร้านอาหาร สำหรับนักท่องเที่ยวชาวต่างชาติ อำเภอชะอำ จังหวัดเพชรบุรี</v>
      </c>
      <c r="C19" s="375"/>
      <c r="D19" s="375"/>
      <c r="E19" s="375"/>
      <c r="F19" s="375"/>
      <c r="G19" s="12" t="str">
        <f>สรุปงบ!D16</f>
        <v>คณะมนุษยศาสตร์และสังคมศาสตร์</v>
      </c>
    </row>
    <row r="20" spans="1:7" s="4" customFormat="1" x14ac:dyDescent="0.2">
      <c r="A20" s="354">
        <v>12</v>
      </c>
      <c r="B20" s="355" t="str">
        <f>สรุปงบ!B17</f>
        <v>รูปแบบการพัฒนาผู้นำวิสาหกิจชุมชนด้านการแปรรูปอาหารจากมะพร้าวในจังหวัดประจวบคีรีขันธ์</v>
      </c>
      <c r="C20" s="376"/>
      <c r="D20" s="375"/>
      <c r="E20" s="375"/>
      <c r="F20" s="375"/>
      <c r="G20" s="12" t="str">
        <f>สรุปงบ!D17</f>
        <v>คณะมนุษยศาสตร์และสังคมศาสตร์</v>
      </c>
    </row>
    <row r="21" spans="1:7" s="4" customFormat="1" x14ac:dyDescent="0.2">
      <c r="A21" s="354">
        <v>13</v>
      </c>
      <c r="B21" s="355" t="str">
        <f>สรุปงบ!B18</f>
        <v>การบริหารแบบบูรณาการด้านการท่องเที่ยวเชิงวัฒนธรรมขององค์กรปกครองส่วนท้องถิ่น ในจังหวัดเพชรบุรี</v>
      </c>
      <c r="C21" s="375"/>
      <c r="D21" s="375"/>
      <c r="E21" s="375"/>
      <c r="F21" s="375"/>
      <c r="G21" s="12" t="str">
        <f>สรุปงบ!D18</f>
        <v>คณะมนุษยศาสตร์และสังคมศาสตร์</v>
      </c>
    </row>
    <row r="22" spans="1:7" s="4" customFormat="1" ht="43.5" x14ac:dyDescent="0.2">
      <c r="A22" s="354">
        <v>14</v>
      </c>
      <c r="B22" s="355" t="str">
        <f>สรุปงบ!B19</f>
        <v>การสร้างบทเรียนมัคคุเทศก์น้อยเพื่อกิจกรรมการเรียนรู้ “ลดเวลาเรียน เพิ่มเวลารู้” สำหรับโรงเรียนระดับประถมศึกษาในแหล่งท่องเที่ยว จังหวัดเพชรบุรี</v>
      </c>
      <c r="C22" s="12"/>
      <c r="D22" s="12"/>
      <c r="E22" s="12"/>
      <c r="F22" s="12"/>
      <c r="G22" s="12" t="str">
        <f>สรุปงบ!D19</f>
        <v>คณะมนุษยศาสตร์และสังคมศาสตร์</v>
      </c>
    </row>
    <row r="23" spans="1:7" s="4" customFormat="1" x14ac:dyDescent="0.2">
      <c r="A23" s="354">
        <v>15</v>
      </c>
      <c r="B23" s="355" t="str">
        <f>สรุปงบ!B20</f>
        <v>ผลการเสริมสมุนไพรเชิงตำรับเครื่องต้มยำในอาหารไก่เนื้อต่อสมรรถภาพ</v>
      </c>
      <c r="C23" s="12"/>
      <c r="D23" s="12"/>
      <c r="E23" s="12"/>
      <c r="F23" s="12"/>
      <c r="G23" s="12" t="str">
        <f>สรุปงบ!D20</f>
        <v>คณะเทคโนโลยีการเกษตร</v>
      </c>
    </row>
    <row r="24" spans="1:7" s="4" customFormat="1" x14ac:dyDescent="0.2">
      <c r="A24" s="354">
        <v>16</v>
      </c>
      <c r="B24" s="355" t="str">
        <f>สรุปงบ!B21</f>
        <v>การวิจัยและพัฒนาระบบสารสนเทศการท่องเที่ยวแบบ 360 องศา</v>
      </c>
      <c r="C24" s="12"/>
      <c r="D24" s="12"/>
      <c r="E24" s="12"/>
      <c r="F24" s="12"/>
      <c r="G24" s="12" t="str">
        <f>สรุปงบ!D21</f>
        <v>คณะเทคโนโลยีสารสนเทศ</v>
      </c>
    </row>
    <row r="25" spans="1:7" s="4" customFormat="1" x14ac:dyDescent="0.2">
      <c r="A25" s="354">
        <v>17</v>
      </c>
      <c r="B25" s="355" t="str">
        <f>สรุปงบ!B22</f>
        <v>การพัฒนาฐานข้อมูลเพื่อสร้างสื่อประชาสัมพันธ์แบบ interactive ส่งเสริมการท่องเที่ยว อำเภอบ้านลาด จังหวัดเพชรบุรี</v>
      </c>
      <c r="C25" s="12"/>
      <c r="D25" s="12"/>
      <c r="E25" s="12"/>
      <c r="F25" s="12"/>
      <c r="G25" s="12" t="str">
        <f>สรุปงบ!D22</f>
        <v>คณะเทคโนโลยีสารสนเทศ</v>
      </c>
    </row>
    <row r="26" spans="1:7" s="4" customFormat="1" x14ac:dyDescent="0.2">
      <c r="A26" s="354">
        <v>18</v>
      </c>
      <c r="B26" s="12" t="str">
        <f>สรุปงบ!B23</f>
        <v>การพัฒนาโลกเสมือนจริงหอไตรวัดพระนอนก่อนการทำการบูรณะเพื่อประชาสัมพันธ์การท่องเที่ยววัดพระนอน จังหวัดเพชรบุรี พ.ศ.2561</v>
      </c>
      <c r="C26" s="12"/>
      <c r="D26" s="12"/>
      <c r="E26" s="12"/>
      <c r="F26" s="12"/>
      <c r="G26" s="12" t="str">
        <f>สรุปงบ!D23</f>
        <v>คณะเทคโนโลยีสารสนเทศ</v>
      </c>
    </row>
    <row r="27" spans="1:7" s="4" customFormat="1" x14ac:dyDescent="0.2">
      <c r="A27" s="354">
        <v>19</v>
      </c>
      <c r="B27" s="355" t="str">
        <f>สรุปงบ!B24</f>
        <v>การอบกรอบมะพร้าวด้วยเครื่องอบแห้งแบบสเปาเต็ดเบด</v>
      </c>
      <c r="C27" s="12"/>
      <c r="D27" s="12"/>
      <c r="E27" s="12"/>
      <c r="F27" s="12"/>
      <c r="G27" s="12" t="str">
        <f>สรุปงบ!D24</f>
        <v>คณะวิศวกรรมศาสตร์และเทคโนโลยีอุตสาหกรรม</v>
      </c>
    </row>
    <row r="28" spans="1:7" s="4" customFormat="1" x14ac:dyDescent="0.2">
      <c r="A28" s="354">
        <v>20</v>
      </c>
      <c r="B28" s="355" t="str">
        <f>สรุปงบ!B25</f>
        <v>การพัฒนาผลิตภัณฑ์ผัดไทยเพชรบุรีซอสสับปะรดกึ่งสำเร็จรูป</v>
      </c>
      <c r="C28" s="12"/>
      <c r="D28" s="12"/>
      <c r="E28" s="12"/>
      <c r="F28" s="12"/>
      <c r="G28" s="12" t="str">
        <f>สรุปงบ!D25</f>
        <v>คณะวิทยาศาสตร์และเทคโนโลยี</v>
      </c>
    </row>
    <row r="29" spans="1:7" s="4" customFormat="1" x14ac:dyDescent="0.2">
      <c r="A29" s="354">
        <v>21</v>
      </c>
      <c r="B29" s="355" t="str">
        <f>สรุปงบ!B26</f>
        <v>การพัฒนาผลิตภัณฑ์ข้าวหลามในกะลามะพร้าวเพื่อสร้างมูลค่าเพิ่มให้กับผลิตภัณฑ์ท้องถิ่น</v>
      </c>
      <c r="C29" s="12"/>
      <c r="D29" s="12"/>
      <c r="E29" s="12"/>
      <c r="F29" s="12"/>
      <c r="G29" s="12" t="str">
        <f>สรุปงบ!D26</f>
        <v>คณะวิทยาศาสตร์และเทคโนโลยี</v>
      </c>
    </row>
    <row r="30" spans="1:7" s="4" customFormat="1" x14ac:dyDescent="0.2">
      <c r="A30" s="354">
        <v>22</v>
      </c>
      <c r="B30" s="355" t="str">
        <f>สรุปงบ!B27</f>
        <v>พืชอาหารพื้นบ้านในตำบลป่าเด็ง อำเภอแก่งกระจาน จังหวัดเพชรบุรี</v>
      </c>
      <c r="C30" s="12"/>
      <c r="D30" s="12"/>
      <c r="E30" s="12"/>
      <c r="F30" s="12"/>
      <c r="G30" s="12" t="str">
        <f>สรุปงบ!D27</f>
        <v>คณะวิทยาศาสตร์และเทคโนโลยี</v>
      </c>
    </row>
    <row r="31" spans="1:7" s="4" customFormat="1" x14ac:dyDescent="0.2">
      <c r="A31" s="354">
        <v>23</v>
      </c>
      <c r="B31" s="355" t="str">
        <f>สรุปงบ!B28</f>
        <v>แนวโน้มพฤติกรรมการท่องเที่ยวเชิงสุขภาพของนักท่องเที่ยว จังหวัดเพชรบุรี ประจวบคีรีขันธ์</v>
      </c>
      <c r="C31" s="12"/>
      <c r="D31" s="12"/>
      <c r="E31" s="12"/>
      <c r="F31" s="12"/>
      <c r="G31" s="12" t="str">
        <f>สรุปงบ!D28</f>
        <v>คณะพยาบาลศาสตร์</v>
      </c>
    </row>
    <row r="32" spans="1:7" s="296" customFormat="1" x14ac:dyDescent="0.2">
      <c r="A32" s="356" t="s">
        <v>78</v>
      </c>
      <c r="B32" s="357" t="s">
        <v>82</v>
      </c>
      <c r="C32" s="295"/>
      <c r="D32" s="295"/>
      <c r="E32" s="295"/>
      <c r="F32" s="295"/>
      <c r="G32" s="295"/>
    </row>
    <row r="33" spans="1:7" s="4" customFormat="1" x14ac:dyDescent="0.2">
      <c r="A33" s="354">
        <v>1</v>
      </c>
      <c r="B33" s="358" t="str">
        <f>สรุปงบ!B31</f>
        <v>เขียนแผนที่ท่องเที่ยวด้วยโปรแกรม visio</v>
      </c>
      <c r="C33" s="12"/>
      <c r="D33" s="12"/>
      <c r="E33" s="12"/>
      <c r="F33" s="12"/>
      <c r="G33" s="359" t="str">
        <f>สรุปงบ!D31</f>
        <v>คณะมนุษยศาสตร์และสังคมศาสตร์</v>
      </c>
    </row>
    <row r="34" spans="1:7" s="4" customFormat="1" ht="43.5" x14ac:dyDescent="0.2">
      <c r="A34" s="354">
        <v>2</v>
      </c>
      <c r="B34" s="358" t="str">
        <f>สรุปงบ!B32</f>
        <v xml:space="preserve">การอบรมและฝึกภาคปฏิบัติการการบริการโดยพนักงานต้อนรับของสายการบินนานาชาติ (ground and in-flight service) ของนักศึกษาสาขาวิชาอุตสาหกรรมการท่องเที่ยวและบริการระหว่างประเทศ (สองภาษา) </v>
      </c>
      <c r="C34" s="12"/>
      <c r="D34" s="12"/>
      <c r="E34" s="12"/>
      <c r="F34" s="12"/>
      <c r="G34" s="359" t="str">
        <f>สรุปงบ!D32</f>
        <v>คณะมนุษยศาสตร์และสังคมศาสตร์</v>
      </c>
    </row>
    <row r="35" spans="1:7" s="4" customFormat="1" x14ac:dyDescent="0.2">
      <c r="A35" s="354">
        <v>3</v>
      </c>
      <c r="B35" s="358" t="str">
        <f>สรุปงบ!B33</f>
        <v>สร้างบทเรียนคอมพิวเตอร์ช่วยสอนด้านอาหารและการท่องเที่ยวเพื่อเพิ่มศักยภาพด้านการวิจัย</v>
      </c>
      <c r="C35" s="12"/>
      <c r="D35" s="12"/>
      <c r="E35" s="12"/>
      <c r="F35" s="12"/>
      <c r="G35" s="359" t="str">
        <f>สรุปงบ!D33</f>
        <v>คณะเทคโนโลยีสารสนเทศ</v>
      </c>
    </row>
    <row r="36" spans="1:7" s="4" customFormat="1" x14ac:dyDescent="0.2">
      <c r="A36" s="354">
        <v>4</v>
      </c>
      <c r="B36" s="358" t="str">
        <f>สรุปงบ!B34</f>
        <v>การเพิ่มมูลค่าผลิตภัณฑ์จากน้ำตาลโตนด "ไอศกรีมเชอร์เบทน้ำตาลสดลดพลังงานใยอาหารสูง"</v>
      </c>
      <c r="C36" s="12"/>
      <c r="D36" s="12"/>
      <c r="E36" s="12"/>
      <c r="F36" s="12"/>
      <c r="G36" s="359" t="str">
        <f>สรุปงบ!D34</f>
        <v>คณะเทคโนโลยีการเกษตร</v>
      </c>
    </row>
    <row r="37" spans="1:7" s="4" customFormat="1" x14ac:dyDescent="0.2">
      <c r="A37" s="354">
        <v>5</v>
      </c>
      <c r="B37" s="358" t="str">
        <f>สรุปงบ!B35</f>
        <v>แอปพลิเคชั่นสำหรับการท่องเที่ยวเชิงวัฒนธรรมจังหวัดเพชรบุรี</v>
      </c>
      <c r="C37" s="12"/>
      <c r="D37" s="12"/>
      <c r="E37" s="12"/>
      <c r="F37" s="12"/>
      <c r="G37" s="359" t="str">
        <f>สรุปงบ!D35</f>
        <v>คณะเทคโนโลยีสารสนเทศ</v>
      </c>
    </row>
    <row r="38" spans="1:7" s="4" customFormat="1" ht="43.5" x14ac:dyDescent="0.2">
      <c r="A38" s="354">
        <v>6</v>
      </c>
      <c r="B38" s="358" t="str">
        <f>สรุปงบ!B36</f>
        <v>การพัฒนาแอปพลิเคชั่นสั่งซื้อขนมหม้อแกงแบบเลือกรูปแบบด้วยตนเอง กรณีศึกษากลุ่มลุงเอนกขนมหวานเมืองเพ็ชร์ ชุมชนตำบลสำมะโรง จังหวัดเพชรบุรี</v>
      </c>
      <c r="C38" s="12"/>
      <c r="D38" s="12"/>
      <c r="E38" s="12"/>
      <c r="F38" s="12"/>
      <c r="G38" s="359" t="str">
        <f>สรุปงบ!D36</f>
        <v>คณะเทคโนโลยีสารสนเทศ</v>
      </c>
    </row>
    <row r="39" spans="1:7" s="14" customFormat="1" x14ac:dyDescent="0.2">
      <c r="A39" s="350">
        <v>1.2</v>
      </c>
      <c r="B39" s="360" t="s">
        <v>83</v>
      </c>
      <c r="C39" s="13"/>
      <c r="D39" s="13"/>
      <c r="E39" s="13"/>
      <c r="F39" s="13"/>
      <c r="G39" s="13"/>
    </row>
    <row r="40" spans="1:7" s="296" customFormat="1" x14ac:dyDescent="0.2">
      <c r="A40" s="356" t="s">
        <v>79</v>
      </c>
      <c r="B40" s="357" t="s">
        <v>84</v>
      </c>
      <c r="C40" s="295"/>
      <c r="D40" s="295"/>
      <c r="E40" s="295"/>
      <c r="F40" s="295"/>
      <c r="G40" s="295"/>
    </row>
    <row r="41" spans="1:7" s="4" customFormat="1" x14ac:dyDescent="0.2">
      <c r="A41" s="354">
        <v>1</v>
      </c>
      <c r="B41" s="358" t="str">
        <f>สรุปงบ!B39</f>
        <v>จัดซื้อเครื่องมือและอุปกรณ์ในการพัฒนาการเรียนการสอนและปฏิบัติการห้องครัวโรงเรียนการอาหารนานาชาติเพชรบุรี</v>
      </c>
      <c r="C41" s="12"/>
      <c r="D41" s="12"/>
      <c r="E41" s="12"/>
      <c r="F41" s="12"/>
      <c r="G41" s="359" t="str">
        <f>สรุปงบ!D39</f>
        <v>คณะวิทยาศาสตร์และเทคโนโลยี</v>
      </c>
    </row>
    <row r="42" spans="1:7" s="4" customFormat="1" x14ac:dyDescent="0.2">
      <c r="A42" s="354">
        <v>2</v>
      </c>
      <c r="B42" s="358" t="str">
        <f>สรุปงบ!B40</f>
        <v>จัดหาทรัพยากรสารสนเทศเพื่อสนับสนุนความเป็นเลิศด้านอาหารและการท่องเที่ยว</v>
      </c>
      <c r="C42" s="12"/>
      <c r="D42" s="12"/>
      <c r="E42" s="12"/>
      <c r="F42" s="12"/>
      <c r="G42" s="359" t="str">
        <f>สรุปงบ!D40</f>
        <v>สำนักวิทยบริการและเทคโนโลยีสารสนเทศ</v>
      </c>
    </row>
    <row r="43" spans="1:7" s="4" customFormat="1" x14ac:dyDescent="0.2">
      <c r="A43" s="354">
        <v>3</v>
      </c>
      <c r="B43" s="358" t="str">
        <f>สรุปงบ!B41</f>
        <v>การพัฒนาการเรียนการสอนผ่านระบบฟาร์มอัจฉริยะ Hydroponics ปีที่ 2</v>
      </c>
      <c r="C43" s="12"/>
      <c r="D43" s="12"/>
      <c r="E43" s="12"/>
      <c r="F43" s="12"/>
      <c r="G43" s="359" t="str">
        <f>สรุปงบ!D41</f>
        <v>คณะเทคโนโลยีการเกษตร</v>
      </c>
    </row>
    <row r="44" spans="1:7" s="4" customFormat="1" x14ac:dyDescent="0.2">
      <c r="A44" s="354">
        <v>4</v>
      </c>
      <c r="B44" s="358" t="str">
        <f>สรุปงบ!B42</f>
        <v>การปรับปรุงและพัฒนาระบบการทวนสอบผลสัมฤทธิ์การเรียนรู้เพื่อพัฒนากระบวนการเรียนการสอนคณะเทคโนโลยีการเกษตร</v>
      </c>
      <c r="C44" s="12"/>
      <c r="D44" s="12"/>
      <c r="E44" s="12"/>
      <c r="F44" s="12"/>
      <c r="G44" s="359" t="str">
        <f>สรุปงบ!D42</f>
        <v>คณะเทคโนโลยีการเกษตร</v>
      </c>
    </row>
    <row r="45" spans="1:7" s="4" customFormat="1" ht="43.5" x14ac:dyDescent="0.2">
      <c r="A45" s="354">
        <v>5</v>
      </c>
      <c r="B45" s="358" t="str">
        <f>สรุปงบ!B43</f>
        <v>การพัฒนาศักยภาพการจัดการเรียนรู้ด้วยเทคนิคการชี้แนะทางปัญญา (Cognitive Coaching) เพื่อพัฒนากระบวนการเรียนการสอนคณะเทคโนโลยีการเกษตร</v>
      </c>
      <c r="C45" s="12"/>
      <c r="D45" s="12"/>
      <c r="E45" s="12"/>
      <c r="F45" s="12"/>
      <c r="G45" s="359" t="str">
        <f>สรุปงบ!D43</f>
        <v>คณะเทคโนโลยีการเกษตร</v>
      </c>
    </row>
    <row r="46" spans="1:7" s="4" customFormat="1" x14ac:dyDescent="0.2">
      <c r="A46" s="354">
        <v>6</v>
      </c>
      <c r="B46" s="358" t="str">
        <f>สรุปงบ!B44</f>
        <v>การพัฒนาการเรียนการสอนผ่านระบบฟาร์มอัจฉริยะเมล่อนเพื่อการประชาสัมพันธ์ผลิตภัณฑ์ Food and Tourism Cluster</v>
      </c>
      <c r="C46" s="12"/>
      <c r="D46" s="12"/>
      <c r="E46" s="12"/>
      <c r="F46" s="12"/>
      <c r="G46" s="359" t="str">
        <f>สรุปงบ!D44</f>
        <v>คณะเทคโนโลยีการเกษตร</v>
      </c>
    </row>
    <row r="47" spans="1:7" s="4" customFormat="1" x14ac:dyDescent="0.2">
      <c r="A47" s="354">
        <v>7</v>
      </c>
      <c r="B47" s="358" t="str">
        <f>สรุปงบ!B45</f>
        <v>การพัฒนาบุคลากรด้านการท่องเที่ยว</v>
      </c>
      <c r="C47" s="12"/>
      <c r="D47" s="12"/>
      <c r="E47" s="12"/>
      <c r="F47" s="12"/>
      <c r="G47" s="359" t="str">
        <f>สรุปงบ!D45</f>
        <v>คณะมนุษยศาสตร์และสังคมศาสตร์</v>
      </c>
    </row>
    <row r="48" spans="1:7" s="4" customFormat="1" x14ac:dyDescent="0.2">
      <c r="A48" s="354">
        <v>8</v>
      </c>
      <c r="B48" s="358" t="str">
        <f>สรุปงบ!B46</f>
        <v>การเรียนรู้จากการปฏิบัติจริงด้านการท่องเที่ยวและการโรงแรม</v>
      </c>
      <c r="C48" s="12"/>
      <c r="D48" s="12"/>
      <c r="E48" s="12"/>
      <c r="F48" s="12"/>
      <c r="G48" s="359" t="str">
        <f>สรุปงบ!D46</f>
        <v>คณะมนุษยศาสตร์และสังคมศาสตร์</v>
      </c>
    </row>
    <row r="49" spans="1:7" s="4" customFormat="1" x14ac:dyDescent="0.2">
      <c r="A49" s="354">
        <v>9</v>
      </c>
      <c r="B49" s="358" t="str">
        <f>สรุปงบ!B47</f>
        <v>อบรมจริยธรรมและสืบสานภูมิปัญญาท้องถิ่นเมืองเพชร</v>
      </c>
      <c r="C49" s="12"/>
      <c r="D49" s="12"/>
      <c r="E49" s="12"/>
      <c r="F49" s="12"/>
      <c r="G49" s="359" t="str">
        <f>สรุปงบ!D47</f>
        <v>คณะมนุษยศาสตร์และสังคมศาสตร์</v>
      </c>
    </row>
    <row r="50" spans="1:7" s="4" customFormat="1" x14ac:dyDescent="0.2">
      <c r="A50" s="354">
        <v>10</v>
      </c>
      <c r="B50" s="358" t="str">
        <f>สรุปงบ!B48</f>
        <v>ฝึกทักษะทางวิชาการด้านการท่องเที่ยวและการโรงแรม</v>
      </c>
      <c r="C50" s="12"/>
      <c r="D50" s="12"/>
      <c r="E50" s="12"/>
      <c r="F50" s="12"/>
      <c r="G50" s="359" t="str">
        <f>สรุปงบ!D48</f>
        <v>คณะมนุษยศาสตร์และสังคมศาสตร์</v>
      </c>
    </row>
    <row r="51" spans="1:7" s="4" customFormat="1" x14ac:dyDescent="0.2">
      <c r="A51" s="354">
        <v>11</v>
      </c>
      <c r="B51" s="358" t="str">
        <f>สรุปงบ!B49</f>
        <v>ฝึกปฏิบัติด้านศิลปะการตกแต่งสำหรับอุตสาหกรรมการท่องเที่ยวและบริการ</v>
      </c>
      <c r="C51" s="12"/>
      <c r="D51" s="12"/>
      <c r="E51" s="12"/>
      <c r="F51" s="12"/>
      <c r="G51" s="359" t="str">
        <f>สรุปงบ!D49</f>
        <v>คณะมนุษยศาสตร์และสังคมศาสตร์</v>
      </c>
    </row>
    <row r="52" spans="1:7" s="296" customFormat="1" x14ac:dyDescent="0.2">
      <c r="A52" s="356" t="s">
        <v>89</v>
      </c>
      <c r="B52" s="357" t="s">
        <v>85</v>
      </c>
      <c r="C52" s="295"/>
      <c r="D52" s="295"/>
      <c r="E52" s="295"/>
      <c r="F52" s="295"/>
      <c r="G52" s="295"/>
    </row>
    <row r="53" spans="1:7" s="4" customFormat="1" x14ac:dyDescent="0.2">
      <c r="A53" s="354">
        <v>1</v>
      </c>
      <c r="B53" s="358" t="str">
        <f>สรุปงบ!B52</f>
        <v>การจัดอบรมหลักสูตรระยะสั้นเพื่อสร้างรายได้</v>
      </c>
      <c r="C53" s="12"/>
      <c r="D53" s="12"/>
      <c r="E53" s="12"/>
      <c r="F53" s="12"/>
      <c r="G53" s="359" t="str">
        <f>สรุปงบ!D52</f>
        <v>คณะวิทยาศาสตร์และเทคโนโลยี</v>
      </c>
    </row>
    <row r="54" spans="1:7" s="14" customFormat="1" x14ac:dyDescent="0.2">
      <c r="A54" s="350">
        <v>1.3</v>
      </c>
      <c r="B54" s="360" t="s">
        <v>86</v>
      </c>
      <c r="C54" s="13"/>
      <c r="D54" s="13"/>
      <c r="E54" s="13"/>
      <c r="F54" s="13"/>
      <c r="G54" s="13"/>
    </row>
    <row r="55" spans="1:7" s="296" customFormat="1" x14ac:dyDescent="0.2">
      <c r="A55" s="356" t="s">
        <v>90</v>
      </c>
      <c r="B55" s="357" t="s">
        <v>87</v>
      </c>
      <c r="C55" s="295"/>
      <c r="D55" s="295"/>
      <c r="E55" s="295"/>
      <c r="F55" s="295"/>
      <c r="G55" s="295"/>
    </row>
    <row r="56" spans="1:7" s="4" customFormat="1" ht="65.25" x14ac:dyDescent="0.2">
      <c r="A56" s="354">
        <v>1</v>
      </c>
      <c r="B56" s="358" t="str">
        <f>สรุปงบ!B55</f>
        <v>การอบรมและทดสอบมาตรฐานฝีมือแรงงานแห่งชาติ ระดับ 1 สาขาผู้ประกอบอาหารไทยของนักศึกษาสาขาวิชาการอาหารและโภขนาการประยุกต์ และสาขาเทคโนโลยีและศิลปะการประกอบอาหาร ร่วมกับกรมพัฒนาฝีมือแรงงานเพื่อใบประกาศนียบัตรรับรอง</v>
      </c>
      <c r="C56" s="12"/>
      <c r="D56" s="12"/>
      <c r="E56" s="12"/>
      <c r="F56" s="12"/>
      <c r="G56" s="359" t="str">
        <f>สรุปงบ!D55</f>
        <v>คณะวิทยาศาสตร์และเทคโนโลยี</v>
      </c>
    </row>
    <row r="57" spans="1:7" s="4" customFormat="1" x14ac:dyDescent="0.2">
      <c r="A57" s="354">
        <v>2</v>
      </c>
      <c r="B57" s="358" t="str">
        <f>สรุปงบ!B56</f>
        <v>แข่งขันทักษะทางวิชาชีพด้านอาหารระดับชาติและนานาชาติ</v>
      </c>
      <c r="C57" s="12"/>
      <c r="D57" s="12"/>
      <c r="E57" s="12"/>
      <c r="F57" s="12"/>
      <c r="G57" s="359" t="str">
        <f>สรุปงบ!D56</f>
        <v>คณะวิทยาศาสตร์และเทคโนโลยี</v>
      </c>
    </row>
    <row r="58" spans="1:7" s="4" customFormat="1" x14ac:dyDescent="0.2">
      <c r="A58" s="354">
        <v>3</v>
      </c>
      <c r="B58" s="358" t="str">
        <f>สรุปงบ!B57</f>
        <v>เทคนิคการตัดหั่นแต่งเนื้อสัตว์ตามหลักสากลเพื่อใช้ในการประกอบอาหาร Western สำหรับงานโรงแรม</v>
      </c>
      <c r="C58" s="12"/>
      <c r="D58" s="12"/>
      <c r="E58" s="12"/>
      <c r="F58" s="12"/>
      <c r="G58" s="359" t="str">
        <f>สรุปงบ!D57</f>
        <v>คณะวิทยาศาสตร์และเทคโนโลยี</v>
      </c>
    </row>
    <row r="59" spans="1:7" s="4" customFormat="1" x14ac:dyDescent="0.2">
      <c r="A59" s="354">
        <v>4</v>
      </c>
      <c r="B59" s="358" t="str">
        <f>สรุปงบ!B58</f>
        <v>เข้าร่วมการแข่งขันด้านอาหารระดับชาติและนานาชาติสาขาวิชาอาหารและโภชนาการประยุกต์</v>
      </c>
      <c r="C59" s="12"/>
      <c r="D59" s="12"/>
      <c r="E59" s="12"/>
      <c r="F59" s="12"/>
      <c r="G59" s="359" t="str">
        <f>สรุปงบ!D58</f>
        <v>คณะวิทยาศาสตร์และเทคโนโลยี</v>
      </c>
    </row>
    <row r="60" spans="1:7" s="4" customFormat="1" ht="43.5" x14ac:dyDescent="0.2">
      <c r="A60" s="354">
        <v>5</v>
      </c>
      <c r="B60" s="358" t="str">
        <f>สรุปงบ!B59</f>
        <v>การเข้าร่วมจัดประชุมวิชาการ การนำเสนอผลงานทางวิชาการระดับปริญญาบัณฑิต ด้านวิทยาศาสตร์และเทคโนโลยีการเกษตร ครั้งที่ 5</v>
      </c>
      <c r="C60" s="12"/>
      <c r="D60" s="12"/>
      <c r="E60" s="12"/>
      <c r="F60" s="12"/>
      <c r="G60" s="359" t="str">
        <f>สรุปงบ!D59</f>
        <v>คณะเทคโนโลยีการเกษตร</v>
      </c>
    </row>
    <row r="61" spans="1:7" s="4" customFormat="1" x14ac:dyDescent="0.2">
      <c r="A61" s="354">
        <v>6</v>
      </c>
      <c r="B61" s="358" t="str">
        <f>สรุปงบ!B60</f>
        <v>พัฒนาทักษะวิชาการ และวิชาชีพการผลิตอาหารต้นน้ำ</v>
      </c>
      <c r="C61" s="12"/>
      <c r="D61" s="12"/>
      <c r="E61" s="12"/>
      <c r="F61" s="12"/>
      <c r="G61" s="359" t="str">
        <f>สรุปงบ!D60</f>
        <v>คณะเทคโนโลยีการเกษตร</v>
      </c>
    </row>
    <row r="62" spans="1:7" s="4" customFormat="1" ht="43.5" x14ac:dyDescent="0.2">
      <c r="A62" s="354">
        <v>7</v>
      </c>
      <c r="B62" s="358" t="str">
        <f>สรุปงบ!B61</f>
        <v>การพัฒนาและปฏิบัติการสร้างเส้นทางสิงขร-มะริดเพื่อเป็นจุดหมายปลายทางการท่องเที่ยวของสาขาวิชาอุตสาหกรรมการท่องเที่ยวและบริการระหว่างประเทศ (สองภาษา)</v>
      </c>
      <c r="C62" s="12"/>
      <c r="D62" s="12"/>
      <c r="E62" s="12"/>
      <c r="F62" s="12"/>
      <c r="G62" s="359" t="str">
        <f>สรุปงบ!D61</f>
        <v>คณะมนุษยศาสตร์และสังคมศาสตร์</v>
      </c>
    </row>
    <row r="63" spans="1:7" s="4" customFormat="1" x14ac:dyDescent="0.2">
      <c r="A63" s="354">
        <v>8</v>
      </c>
      <c r="B63" s="358" t="str">
        <f>สรุปงบ!B62</f>
        <v>การฝึกปฏิบัติการเส้นทางท่องเที่ยวตามระเบียบกรมการท่องเที่ยว</v>
      </c>
      <c r="C63" s="12"/>
      <c r="D63" s="12"/>
      <c r="E63" s="12"/>
      <c r="F63" s="12"/>
      <c r="G63" s="359" t="str">
        <f>สรุปงบ!D62</f>
        <v>คณะมนุษยศาสตร์และสังคมศาสตร์</v>
      </c>
    </row>
    <row r="64" spans="1:7" s="296" customFormat="1" x14ac:dyDescent="0.2">
      <c r="A64" s="356" t="s">
        <v>91</v>
      </c>
      <c r="B64" s="357" t="s">
        <v>88</v>
      </c>
      <c r="C64" s="295"/>
      <c r="D64" s="295"/>
      <c r="E64" s="295"/>
      <c r="F64" s="295"/>
      <c r="G64" s="295"/>
    </row>
    <row r="65" spans="1:7" s="4" customFormat="1" x14ac:dyDescent="0.2">
      <c r="A65" s="354">
        <v>1</v>
      </c>
      <c r="B65" s="358" t="str">
        <f>สรุปงบ!B65</f>
        <v>พัฒนาขีดความสามารถด้านบริการแพทย์แผนไทยและแพทย์ทางเลือกเพื่อรองรับการท่องเที่ยวเชิงสุขภาพ คณะพยาบาลศาสตร์</v>
      </c>
      <c r="C65" s="12"/>
      <c r="D65" s="12"/>
      <c r="E65" s="12"/>
      <c r="F65" s="12"/>
      <c r="G65" s="359" t="str">
        <f>สรุปงบ!D65</f>
        <v>คณะพยาบาลศาสตร์</v>
      </c>
    </row>
    <row r="66" spans="1:7" s="349" customFormat="1" x14ac:dyDescent="0.2">
      <c r="A66" s="346">
        <v>2</v>
      </c>
      <c r="B66" s="347" t="s">
        <v>77</v>
      </c>
      <c r="C66" s="348"/>
      <c r="D66" s="348"/>
      <c r="E66" s="348"/>
      <c r="F66" s="348"/>
      <c r="G66" s="348"/>
    </row>
    <row r="67" spans="1:7" s="14" customFormat="1" x14ac:dyDescent="0.2">
      <c r="A67" s="350">
        <v>2.1</v>
      </c>
      <c r="B67" s="345" t="s">
        <v>7</v>
      </c>
      <c r="C67" s="13"/>
      <c r="D67" s="13"/>
      <c r="E67" s="13"/>
      <c r="F67" s="13"/>
      <c r="G67" s="13"/>
    </row>
    <row r="68" spans="1:7" s="296" customFormat="1" x14ac:dyDescent="0.2">
      <c r="A68" s="356" t="s">
        <v>93</v>
      </c>
      <c r="B68" s="341" t="s">
        <v>92</v>
      </c>
      <c r="C68" s="295"/>
      <c r="D68" s="295"/>
      <c r="E68" s="295"/>
      <c r="F68" s="295"/>
      <c r="G68" s="295"/>
    </row>
    <row r="69" spans="1:7" s="4" customFormat="1" x14ac:dyDescent="0.2">
      <c r="A69" s="354">
        <v>1</v>
      </c>
      <c r="B69" s="342" t="str">
        <f>สรุปงบ!B68</f>
        <v>เปิดบ้านอาหารและโภชนาการประยุกต์</v>
      </c>
      <c r="C69" s="12"/>
      <c r="D69" s="12"/>
      <c r="E69" s="12"/>
      <c r="F69" s="12"/>
      <c r="G69" s="10" t="str">
        <f>สรุปงบ!D68</f>
        <v>คณะวิทยาศาสตร์และเทคโนโลยี</v>
      </c>
    </row>
    <row r="70" spans="1:7" s="4" customFormat="1" x14ac:dyDescent="0.2">
      <c r="A70" s="354">
        <v>2</v>
      </c>
      <c r="B70" s="342" t="str">
        <f>สรุปงบ!B69</f>
        <v>กระบวนการรับนักศึกษา (TCAS) ปีการศึกษา 2561</v>
      </c>
      <c r="C70" s="12"/>
      <c r="D70" s="12"/>
      <c r="E70" s="12"/>
      <c r="F70" s="12"/>
      <c r="G70" s="10" t="str">
        <f>สรุปงบ!D69</f>
        <v>คณะวิทยาศาสตร์และเทคโนโลยี</v>
      </c>
    </row>
    <row r="71" spans="1:7" s="4" customFormat="1" x14ac:dyDescent="0.2">
      <c r="A71" s="354">
        <v>3</v>
      </c>
      <c r="B71" s="342" t="str">
        <f>สรุปงบ!B70</f>
        <v>การทวนสอบผลสัมฤทธิ์ตามมาตรฐานผลการเรียนรู้</v>
      </c>
      <c r="C71" s="12"/>
      <c r="D71" s="12"/>
      <c r="E71" s="12"/>
      <c r="F71" s="12"/>
      <c r="G71" s="10" t="str">
        <f>สรุปงบ!D70</f>
        <v>คณะวิทยาศาสตร์และเทคโนโลยี</v>
      </c>
    </row>
    <row r="72" spans="1:7" s="4" customFormat="1" x14ac:dyDescent="0.2">
      <c r="A72" s="354">
        <v>4</v>
      </c>
      <c r="B72" s="342" t="str">
        <f>สรุปงบ!B71</f>
        <v>การจัดทำหลักสูตรใหม่สาขาอาคารอัจฉริยธและความปลอดภัยเครือข่าย (Intelligence Buliding and Network Security)</v>
      </c>
      <c r="C72" s="12"/>
      <c r="D72" s="12"/>
      <c r="E72" s="12"/>
      <c r="F72" s="12"/>
      <c r="G72" s="10" t="str">
        <f>สรุปงบ!D71</f>
        <v>คณะเทคโนโลยีสารสนเทศ</v>
      </c>
    </row>
    <row r="73" spans="1:7" s="4" customFormat="1" x14ac:dyDescent="0.2">
      <c r="A73" s="354">
        <v>5</v>
      </c>
      <c r="B73" s="342" t="str">
        <f>สรุปงบ!B72</f>
        <v>การเปิดหลักสูตรใหม่ปริญญาโท เทคโนโลยีดิจิทัลเพื่อการบริหารสมัยใหม่</v>
      </c>
      <c r="C73" s="12"/>
      <c r="D73" s="12"/>
      <c r="E73" s="12"/>
      <c r="F73" s="12"/>
      <c r="G73" s="10" t="str">
        <f>สรุปงบ!D72</f>
        <v>คณะเทคโนโลยีสารสนเทศ</v>
      </c>
    </row>
    <row r="74" spans="1:7" s="4" customFormat="1" x14ac:dyDescent="0.2">
      <c r="A74" s="354">
        <v>6</v>
      </c>
      <c r="B74" s="342" t="str">
        <f>สรุปงบ!B73</f>
        <v>ฝึกปฏิบัติการเพื่อพัฒนาหลักสูตรตามมาตรฐาน TQR</v>
      </c>
      <c r="C74" s="12"/>
      <c r="D74" s="12"/>
      <c r="E74" s="12"/>
      <c r="F74" s="12"/>
      <c r="G74" s="10" t="str">
        <f>สรุปงบ!D73</f>
        <v>คณะเทคโนโลยีสารสนเทศ</v>
      </c>
    </row>
    <row r="75" spans="1:7" s="4" customFormat="1" x14ac:dyDescent="0.2">
      <c r="A75" s="354">
        <v>7</v>
      </c>
      <c r="B75" s="342" t="str">
        <f>สรุปงบ!B74</f>
        <v>SMART Admission คณะเทคโนโลยีสารสนเทศ</v>
      </c>
      <c r="C75" s="12"/>
      <c r="D75" s="12"/>
      <c r="E75" s="12"/>
      <c r="F75" s="12"/>
      <c r="G75" s="10" t="str">
        <f>สรุปงบ!D74</f>
        <v>คณะเทคโนโลยีสารสนเทศ</v>
      </c>
    </row>
    <row r="76" spans="1:7" s="4" customFormat="1" x14ac:dyDescent="0.2">
      <c r="A76" s="354">
        <v>8</v>
      </c>
      <c r="B76" s="342" t="str">
        <f>สรุปงบ!B75</f>
        <v>พัฒนาระบบการรับนักศึกษาและดูแลนักศึกษาคณะเทคโนโลยีสารสนเทศ</v>
      </c>
      <c r="C76" s="12"/>
      <c r="D76" s="12"/>
      <c r="E76" s="12"/>
      <c r="F76" s="12"/>
      <c r="G76" s="10" t="str">
        <f>สรุปงบ!D75</f>
        <v>คณะเทคโนโลยีสารสนเทศ</v>
      </c>
    </row>
    <row r="77" spans="1:7" s="4" customFormat="1" x14ac:dyDescent="0.2">
      <c r="A77" s="354">
        <v>9</v>
      </c>
      <c r="B77" s="342" t="str">
        <f>สรุปงบ!B76</f>
        <v>การปรับปรุงหลักสูตร สาขาวิทยาการคอมพิวเตอร์</v>
      </c>
      <c r="C77" s="12"/>
      <c r="D77" s="12"/>
      <c r="E77" s="12"/>
      <c r="F77" s="12"/>
      <c r="G77" s="10" t="str">
        <f>สรุปงบ!D76</f>
        <v>คณะเทคโนโลยีสารสนเทศ</v>
      </c>
    </row>
    <row r="78" spans="1:7" s="4" customFormat="1" x14ac:dyDescent="0.2">
      <c r="A78" s="354">
        <v>10</v>
      </c>
      <c r="B78" s="342" t="str">
        <f>สรุปงบ!B77</f>
        <v>การปรับปรุงหลักสูตรครุศาสตร์มหาบัณฑิต สาขาวิชาการบริหารการศึกษา (หลักสูตรปรับปรุง)</v>
      </c>
      <c r="C78" s="12"/>
      <c r="D78" s="12"/>
      <c r="E78" s="12"/>
      <c r="F78" s="12"/>
      <c r="G78" s="10" t="str">
        <f>สรุปงบ!D77</f>
        <v>คณะครุศาสตร์</v>
      </c>
    </row>
    <row r="79" spans="1:7" s="4" customFormat="1" x14ac:dyDescent="0.2">
      <c r="A79" s="354">
        <v>11</v>
      </c>
      <c r="B79" s="342" t="str">
        <f>สรุปงบ!B78</f>
        <v>การแนะแนวการเข้าศึกษาต่อคณะครุศาสตร์</v>
      </c>
      <c r="C79" s="12"/>
      <c r="D79" s="12"/>
      <c r="E79" s="12"/>
      <c r="F79" s="12"/>
      <c r="G79" s="10" t="str">
        <f>สรุปงบ!D78</f>
        <v>คณะครุศาสตร์</v>
      </c>
    </row>
    <row r="80" spans="1:7" s="4" customFormat="1" x14ac:dyDescent="0.2">
      <c r="A80" s="354">
        <v>12</v>
      </c>
      <c r="B80" s="342" t="str">
        <f>สรุปงบ!B79</f>
        <v>การพัฒนาหลักสูตรปรับปรุงระดับปริญญาตรีและปริญญาโท</v>
      </c>
      <c r="C80" s="12"/>
      <c r="D80" s="12"/>
      <c r="E80" s="12"/>
      <c r="F80" s="12"/>
      <c r="G80" s="10" t="str">
        <f>สรุปงบ!D79</f>
        <v>คณะวิทยาการจัดการ</v>
      </c>
    </row>
    <row r="81" spans="1:7" s="4" customFormat="1" x14ac:dyDescent="0.2">
      <c r="A81" s="354">
        <v>13</v>
      </c>
      <c r="B81" s="342" t="str">
        <f>สรุปงบ!B80</f>
        <v>การพัฒนาหลักสูตรใหม่ระดับปริญญาตรี สาขาวิชาการจัดการโลจิสติกส์และการขนส่ง</v>
      </c>
      <c r="C81" s="12"/>
      <c r="D81" s="12"/>
      <c r="E81" s="12"/>
      <c r="F81" s="12"/>
      <c r="G81" s="10" t="str">
        <f>สรุปงบ!D80</f>
        <v>คณะวิทยาการจัดการ</v>
      </c>
    </row>
    <row r="82" spans="1:7" s="4" customFormat="1" x14ac:dyDescent="0.2">
      <c r="A82" s="354">
        <v>14</v>
      </c>
      <c r="B82" s="342" t="str">
        <f>สรุปงบ!B81</f>
        <v>แนะแนวการศึกษาต่อคณะวิทยาการจัดการ ปีการศึกษา 2561</v>
      </c>
      <c r="C82" s="12"/>
      <c r="D82" s="12"/>
      <c r="E82" s="12"/>
      <c r="F82" s="12"/>
      <c r="G82" s="10" t="str">
        <f>สรุปงบ!D81</f>
        <v>คณะวิทยาการจัดการ</v>
      </c>
    </row>
    <row r="83" spans="1:7" s="4" customFormat="1" x14ac:dyDescent="0.2">
      <c r="A83" s="354">
        <v>15</v>
      </c>
      <c r="B83" s="342" t="str">
        <f>สรุปงบ!B82</f>
        <v>การรับรองหลักสูตรวิศวกรรมศาสตรบัณฑิตจากสภาวิศวกร</v>
      </c>
      <c r="C83" s="12"/>
      <c r="D83" s="12"/>
      <c r="E83" s="12"/>
      <c r="F83" s="12"/>
      <c r="G83" s="10" t="str">
        <f>สรุปงบ!D82</f>
        <v>คณะวิศวกรรมศาสตร์และเทคโนโลยีอุตสาหกรรม</v>
      </c>
    </row>
    <row r="84" spans="1:7" s="4" customFormat="1" x14ac:dyDescent="0.2">
      <c r="A84" s="354">
        <v>16</v>
      </c>
      <c r="B84" s="342" t="str">
        <f>สรุปงบ!B83</f>
        <v>แนะแนวการศึกษา ปีการศึกษา 2561 ระดับปริญญาตรี-โท</v>
      </c>
      <c r="C84" s="12"/>
      <c r="D84" s="12"/>
      <c r="E84" s="12"/>
      <c r="F84" s="12"/>
      <c r="G84" s="10" t="str">
        <f>สรุปงบ!D83</f>
        <v>คณะวิศวกรรมศาสตร์และเทคโนโลยีอุตสาหกรรม</v>
      </c>
    </row>
    <row r="85" spans="1:7" s="4" customFormat="1" x14ac:dyDescent="0.2">
      <c r="A85" s="354">
        <v>17</v>
      </c>
      <c r="B85" s="342" t="str">
        <f>สรุปงบ!B84</f>
        <v>แนะแนวการเข้าศึกษาต่อคณะวิศวกรรมศาสตร์และเทคโนโลยีอุตสาหกรรม</v>
      </c>
      <c r="C85" s="12"/>
      <c r="D85" s="12"/>
      <c r="E85" s="12"/>
      <c r="F85" s="12"/>
      <c r="G85" s="10" t="str">
        <f>สรุปงบ!D84</f>
        <v>คณะวิศวกรรมศาสตร์และเทคโนโลยีอุตสาหกรรม</v>
      </c>
    </row>
    <row r="86" spans="1:7" s="4" customFormat="1" x14ac:dyDescent="0.2">
      <c r="A86" s="354">
        <v>18</v>
      </c>
      <c r="B86" s="342" t="str">
        <f>สรุปงบ!B85</f>
        <v>พัฒนาหลักสูตรใหม่และปรับปรุงหลักสูตรให้ได้มาตรฐาน TQF</v>
      </c>
      <c r="C86" s="12"/>
      <c r="D86" s="12"/>
      <c r="E86" s="12"/>
      <c r="F86" s="12"/>
      <c r="G86" s="10" t="str">
        <f>สรุปงบ!D85</f>
        <v>คณะมนุษยศาสตร์และสังคมศาสตร์</v>
      </c>
    </row>
    <row r="87" spans="1:7" s="4" customFormat="1" x14ac:dyDescent="0.2">
      <c r="A87" s="354">
        <v>19</v>
      </c>
      <c r="B87" s="342" t="str">
        <f>สรุปงบ!B86</f>
        <v>พัฒนาระบบสารสนเทศการบริหารหลักสูตรออนไลน์</v>
      </c>
      <c r="C87" s="12"/>
      <c r="D87" s="12"/>
      <c r="E87" s="12"/>
      <c r="F87" s="12"/>
      <c r="G87" s="10" t="str">
        <f>สรุปงบ!D86</f>
        <v>สำนักส่งเสริมวิชาการและงานทะเบียน</v>
      </c>
    </row>
    <row r="88" spans="1:7" s="4" customFormat="1" x14ac:dyDescent="0.2">
      <c r="A88" s="354">
        <v>20</v>
      </c>
      <c r="B88" s="342" t="str">
        <f>สรุปงบ!B87</f>
        <v>วิจัยเพื่อพัฒนางานบริหารสำนักส่งเสริมวิชาการและงนทะเบียน</v>
      </c>
      <c r="C88" s="12"/>
      <c r="D88" s="12"/>
      <c r="E88" s="12"/>
      <c r="F88" s="12"/>
      <c r="G88" s="10" t="str">
        <f>สรุปงบ!D87</f>
        <v>สำนักส่งเสริมวิชาการและงานทะเบียน</v>
      </c>
    </row>
    <row r="89" spans="1:7" s="4" customFormat="1" x14ac:dyDescent="0.2">
      <c r="A89" s="354">
        <v>21</v>
      </c>
      <c r="B89" s="342" t="str">
        <f>สรุปงบ!B88</f>
        <v>ประชุมสัมมนาทบทวนการบริหารหลักสูตรแบบกลุ่ม Cluster</v>
      </c>
      <c r="C89" s="12"/>
      <c r="D89" s="12"/>
      <c r="E89" s="12"/>
      <c r="F89" s="12"/>
      <c r="G89" s="10" t="str">
        <f>สรุปงบ!D88</f>
        <v>สำนักส่งเสริมวิชาการและงานทะเบียน</v>
      </c>
    </row>
    <row r="90" spans="1:7" s="14" customFormat="1" ht="43.5" x14ac:dyDescent="0.2">
      <c r="A90" s="350">
        <v>2.2000000000000002</v>
      </c>
      <c r="B90" s="345" t="s">
        <v>94</v>
      </c>
      <c r="C90" s="13"/>
      <c r="D90" s="13"/>
      <c r="E90" s="13"/>
      <c r="F90" s="13"/>
      <c r="G90" s="13"/>
    </row>
    <row r="91" spans="1:7" s="296" customFormat="1" x14ac:dyDescent="0.2">
      <c r="A91" s="356" t="s">
        <v>99</v>
      </c>
      <c r="B91" s="361" t="s">
        <v>8</v>
      </c>
      <c r="C91" s="295"/>
      <c r="D91" s="295"/>
      <c r="E91" s="295"/>
      <c r="F91" s="295"/>
      <c r="G91" s="295"/>
    </row>
    <row r="92" spans="1:7" s="4" customFormat="1" x14ac:dyDescent="0.2">
      <c r="A92" s="354">
        <v>1</v>
      </c>
      <c r="B92" s="362" t="str">
        <f>สรุปงบ!B91</f>
        <v>ศึกษาดูงานสาขาวิชาคอมพิวเตอร์ (ค.บ.)</v>
      </c>
      <c r="C92" s="12"/>
      <c r="D92" s="12"/>
      <c r="E92" s="12"/>
      <c r="F92" s="12"/>
      <c r="G92" s="363" t="str">
        <f>สรุปงบ!D91</f>
        <v>คณะเทคโนโลยีสารสนเทศ</v>
      </c>
    </row>
    <row r="93" spans="1:7" s="4" customFormat="1" x14ac:dyDescent="0.2">
      <c r="A93" s="354">
        <v>2</v>
      </c>
      <c r="B93" s="362" t="str">
        <f>สรุปงบ!B92</f>
        <v>ทักษะการสอนคอมพิวเตอร์เป็นภาษาอังกฤษ</v>
      </c>
      <c r="C93" s="12"/>
      <c r="D93" s="12"/>
      <c r="E93" s="12"/>
      <c r="F93" s="12"/>
      <c r="G93" s="363" t="str">
        <f>สรุปงบ!D92</f>
        <v>คณะเทคโนโลยีสารสนเทศ</v>
      </c>
    </row>
    <row r="94" spans="1:7" s="4" customFormat="1" x14ac:dyDescent="0.2">
      <c r="A94" s="354">
        <v>3</v>
      </c>
      <c r="B94" s="362" t="str">
        <f>สรุปงบ!B93</f>
        <v>อบรมเชิงปฏิบัติการการช่วยเหลือชีวิตและความปลอดภัยทางน้ำและการปฐมพยาบาลเบื้องต้น</v>
      </c>
      <c r="C94" s="12"/>
      <c r="D94" s="12"/>
      <c r="E94" s="12"/>
      <c r="F94" s="12"/>
      <c r="G94" s="363" t="str">
        <f>สรุปงบ!D93</f>
        <v>คณะครุศาสตร์</v>
      </c>
    </row>
    <row r="95" spans="1:7" s="4" customFormat="1" x14ac:dyDescent="0.2">
      <c r="A95" s="354">
        <v>4</v>
      </c>
      <c r="B95" s="362" t="str">
        <f>สรุปงบ!B94</f>
        <v>ขยายผลนวัตกรรมการเรียนรู้โรงเรียนสาธิตสู่โรงเรียนเครือข่ายพัฒนาวิชาชีพครู (โรงเรียนกองทุนการศึกษา)</v>
      </c>
      <c r="C95" s="12"/>
      <c r="D95" s="12"/>
      <c r="E95" s="12"/>
      <c r="F95" s="12"/>
      <c r="G95" s="363" t="str">
        <f>สรุปงบ!D94</f>
        <v>คณะครุศาสตร์</v>
      </c>
    </row>
    <row r="96" spans="1:7" s="4" customFormat="1" ht="43.5" x14ac:dyDescent="0.2">
      <c r="A96" s="354">
        <v>5</v>
      </c>
      <c r="B96" s="362" t="str">
        <f>สรุปงบ!B95</f>
        <v>เสริมสร้างทักษะแห่งศตวรรษที่ 21 เพื่อความเป็นครูมืออาชีพของนักศึกษาวิชาชีพครูสู่การสร้างกระบวนการเรียนรู้ของนักเรียนโรงเรียนสาธิตมหาวิทยาลัย</v>
      </c>
      <c r="C96" s="12"/>
      <c r="D96" s="12"/>
      <c r="E96" s="12"/>
      <c r="F96" s="12"/>
      <c r="G96" s="363" t="str">
        <f>สรุปงบ!D95</f>
        <v>คณะมนุษยศาสตร์และสังคมศาสตร์</v>
      </c>
    </row>
    <row r="97" spans="1:7" s="296" customFormat="1" x14ac:dyDescent="0.2">
      <c r="A97" s="356" t="s">
        <v>100</v>
      </c>
      <c r="B97" s="341" t="s">
        <v>95</v>
      </c>
      <c r="C97" s="295"/>
      <c r="D97" s="295"/>
      <c r="E97" s="295"/>
      <c r="F97" s="295"/>
      <c r="G97" s="295"/>
    </row>
    <row r="98" spans="1:7" s="4" customFormat="1" x14ac:dyDescent="0.2">
      <c r="A98" s="354">
        <v>1</v>
      </c>
      <c r="B98" s="342" t="str">
        <f>สรุปงบ!B98</f>
        <v>พัฒนาทักษะทางวิชาการและวิชาชีพเพื่อการัจดการเรียนรู้จากการปฏิบัติการ</v>
      </c>
      <c r="C98" s="12"/>
      <c r="D98" s="12"/>
      <c r="E98" s="12"/>
      <c r="F98" s="12"/>
      <c r="G98" s="10" t="str">
        <f>สรุปงบ!D98</f>
        <v>คณะวิทยาศาสตร์และเทคโนโลยี</v>
      </c>
    </row>
    <row r="99" spans="1:7" s="4" customFormat="1" x14ac:dyDescent="0.2">
      <c r="A99" s="354">
        <v>2</v>
      </c>
      <c r="B99" s="342" t="str">
        <f>สรุปงบ!B99</f>
        <v>การศึกษาดูงานสถานประกอบการเพื่อการวิจัยพัฒนาผลิตภัณฑ์อาหาร</v>
      </c>
      <c r="C99" s="12"/>
      <c r="D99" s="12"/>
      <c r="E99" s="12"/>
      <c r="F99" s="12"/>
      <c r="G99" s="10" t="str">
        <f>สรุปงบ!D99</f>
        <v>คณะวิทยาศาสตร์และเทคโนโลยี</v>
      </c>
    </row>
    <row r="100" spans="1:7" s="4" customFormat="1" x14ac:dyDescent="0.2">
      <c r="A100" s="354">
        <v>3</v>
      </c>
      <c r="B100" s="342" t="str">
        <f>สรุปงบ!B100</f>
        <v>ค่ายวิทยาศาสตร์</v>
      </c>
      <c r="C100" s="12"/>
      <c r="D100" s="12"/>
      <c r="E100" s="12"/>
      <c r="F100" s="12"/>
      <c r="G100" s="10" t="str">
        <f>สรุปงบ!D100</f>
        <v>คณะวิทยาศาสตร์และเทคโนโลยี</v>
      </c>
    </row>
    <row r="101" spans="1:7" s="4" customFormat="1" x14ac:dyDescent="0.2">
      <c r="A101" s="354">
        <v>4</v>
      </c>
      <c r="B101" s="342" t="str">
        <f>สรุปงบ!B101</f>
        <v>สัปดาห์วิทยาศาสตร์แห่งชาติ ประจำปี 2561</v>
      </c>
      <c r="C101" s="12"/>
      <c r="D101" s="12"/>
      <c r="E101" s="12"/>
      <c r="F101" s="12"/>
      <c r="G101" s="10" t="str">
        <f>สรุปงบ!D101</f>
        <v>คณะวิทยาศาสตร์และเทคโนโลยี</v>
      </c>
    </row>
    <row r="102" spans="1:7" s="4" customFormat="1" x14ac:dyDescent="0.2">
      <c r="A102" s="354">
        <v>5</v>
      </c>
      <c r="B102" s="342" t="str">
        <f>สรุปงบ!B102</f>
        <v>แนะแนวการศึกษาต่อคณะวิทยาศาสตร์และเทคโนโลยี</v>
      </c>
      <c r="C102" s="12"/>
      <c r="D102" s="12"/>
      <c r="E102" s="12"/>
      <c r="F102" s="12"/>
      <c r="G102" s="10" t="str">
        <f>สรุปงบ!D102</f>
        <v>คณะวิทยาศาสตร์และเทคโนโลยี</v>
      </c>
    </row>
    <row r="103" spans="1:7" s="4" customFormat="1" x14ac:dyDescent="0.2">
      <c r="A103" s="354">
        <v>6</v>
      </c>
      <c r="B103" s="342" t="str">
        <f>สรุปงบ!B103</f>
        <v>อบรมการทำยาสมุนไพรสำหรับนักศึกษา</v>
      </c>
      <c r="C103" s="12"/>
      <c r="D103" s="12"/>
      <c r="E103" s="12"/>
      <c r="F103" s="12"/>
      <c r="G103" s="10" t="str">
        <f>สรุปงบ!D103</f>
        <v>คณะพยาบาลศาสตร์</v>
      </c>
    </row>
    <row r="104" spans="1:7" s="4" customFormat="1" x14ac:dyDescent="0.2">
      <c r="A104" s="354">
        <v>7</v>
      </c>
      <c r="B104" s="342" t="str">
        <f>สรุปงบ!B104</f>
        <v>การพัฒนาห้องเรียนแบบ Active learning classroom : Pre-Clinic แพทย์แผนไทย</v>
      </c>
      <c r="C104" s="12"/>
      <c r="D104" s="12"/>
      <c r="E104" s="12"/>
      <c r="F104" s="12"/>
      <c r="G104" s="10" t="str">
        <f>สรุปงบ!D104</f>
        <v>คณะพยาบาลศาสตร์</v>
      </c>
    </row>
    <row r="105" spans="1:7" s="4" customFormat="1" x14ac:dyDescent="0.2">
      <c r="A105" s="354">
        <v>8</v>
      </c>
      <c r="B105" s="342" t="str">
        <f>สรุปงบ!B105</f>
        <v>พัฒนาการเรียนการสอนที่เน้นการเรียนรู้จากการปฏิบัติ (IPE) (ENG)</v>
      </c>
      <c r="C105" s="12"/>
      <c r="D105" s="12"/>
      <c r="E105" s="12"/>
      <c r="F105" s="12"/>
      <c r="G105" s="10" t="str">
        <f>สรุปงบ!D105</f>
        <v>คณะพยาบาลศาสตร์</v>
      </c>
    </row>
    <row r="106" spans="1:7" s="4" customFormat="1" x14ac:dyDescent="0.2">
      <c r="A106" s="354">
        <v>9</v>
      </c>
      <c r="B106" s="342" t="str">
        <f>สรุปงบ!B106</f>
        <v>ฝึกปฏิบัติการสอนนักศึกษาสร้างสื่อการเรียนการสอนด้วยตนเอง</v>
      </c>
      <c r="C106" s="12"/>
      <c r="D106" s="12"/>
      <c r="E106" s="12"/>
      <c r="F106" s="12"/>
      <c r="G106" s="10" t="str">
        <f>สรุปงบ!D106</f>
        <v>คณะเทคโนโลยีสารสนเทศ</v>
      </c>
    </row>
    <row r="107" spans="1:7" s="4" customFormat="1" x14ac:dyDescent="0.2">
      <c r="A107" s="354">
        <v>10</v>
      </c>
      <c r="B107" s="342" t="str">
        <f>สรุปงบ!B107</f>
        <v>การพัฒนาทักษะด้วยแผนภาพของนักศึกษาคณะเทคโนโลยีสารสนเทศ</v>
      </c>
      <c r="C107" s="12"/>
      <c r="D107" s="12"/>
      <c r="E107" s="12"/>
      <c r="F107" s="12"/>
      <c r="G107" s="10" t="str">
        <f>สรุปงบ!D107</f>
        <v>คณะเทคโนโลยีสารสนเทศ</v>
      </c>
    </row>
    <row r="108" spans="1:7" s="4" customFormat="1" x14ac:dyDescent="0.2">
      <c r="A108" s="354">
        <v>11</v>
      </c>
      <c r="B108" s="342" t="str">
        <f>สรุปงบ!B108</f>
        <v>การพัฒนากระบวนการการเรียนการสอนเทคโนโลยีสารสนเทศที่เน้นการเรียนรู้จากการปฏิบัติ</v>
      </c>
      <c r="C108" s="12"/>
      <c r="D108" s="12"/>
      <c r="E108" s="12"/>
      <c r="F108" s="12"/>
      <c r="G108" s="10" t="str">
        <f>สรุปงบ!D108</f>
        <v>คณะเทคโนโลยีสารสนเทศ</v>
      </c>
    </row>
    <row r="109" spans="1:7" s="4" customFormat="1" x14ac:dyDescent="0.2">
      <c r="A109" s="354">
        <v>12</v>
      </c>
      <c r="B109" s="342" t="str">
        <f>สรุปงบ!B109</f>
        <v>การฝึกทักษะทางคณิตศาสตร์แบบ STEM Edu สำหรับนักศึกษาสาขาวิทยาการคอมพิวเตอร์</v>
      </c>
      <c r="C109" s="12"/>
      <c r="D109" s="12"/>
      <c r="E109" s="12"/>
      <c r="F109" s="12"/>
      <c r="G109" s="10" t="str">
        <f>สรุปงบ!D109</f>
        <v>คณะเทคโนโลยีสารสนเทศ</v>
      </c>
    </row>
    <row r="110" spans="1:7" s="4" customFormat="1" x14ac:dyDescent="0.2">
      <c r="A110" s="354">
        <v>13</v>
      </c>
      <c r="B110" s="342" t="str">
        <f>สรุปงบ!B110</f>
        <v>ฝึกปฏิบัติสร้างอากาศยานไร้คนขับสำหรับงานเกษตรแบบบินอัตโนมัตินำรองด้วยระบบดาวเทียม</v>
      </c>
      <c r="C110" s="12"/>
      <c r="D110" s="12"/>
      <c r="E110" s="12"/>
      <c r="F110" s="12"/>
      <c r="G110" s="10" t="str">
        <f>สรุปงบ!D110</f>
        <v>คณะเทคโนโลยีสารสนเทศ</v>
      </c>
    </row>
    <row r="111" spans="1:7" s="4" customFormat="1" x14ac:dyDescent="0.2">
      <c r="A111" s="354">
        <v>14</v>
      </c>
      <c r="B111" s="342" t="str">
        <f>สรุปงบ!B111</f>
        <v>ฝึกปฏิบัติสร้างรถอัตโนมัตินำร่องด้วยระบบดาวเทียม</v>
      </c>
      <c r="C111" s="12"/>
      <c r="D111" s="12"/>
      <c r="E111" s="12"/>
      <c r="F111" s="12"/>
      <c r="G111" s="10" t="str">
        <f>สรุปงบ!D111</f>
        <v>คณะเทคโนโลยีสารสนเทศ</v>
      </c>
    </row>
    <row r="112" spans="1:7" s="4" customFormat="1" x14ac:dyDescent="0.2">
      <c r="A112" s="354">
        <v>15</v>
      </c>
      <c r="B112" s="342" t="str">
        <f>สรุปงบ!B112</f>
        <v>อบรเชิงปฏิบัติการสร้างแอพพลิเคชั่นด้วย App inventor 2 สำหรับนักศึกษาคอมพิวเตอร์ประยุกต์</v>
      </c>
      <c r="C112" s="12"/>
      <c r="D112" s="12"/>
      <c r="E112" s="12"/>
      <c r="F112" s="12"/>
      <c r="G112" s="10" t="str">
        <f>สรุปงบ!D112</f>
        <v>คณะเทคโนโลยีสารสนเทศ</v>
      </c>
    </row>
    <row r="113" spans="1:7" s="4" customFormat="1" x14ac:dyDescent="0.2">
      <c r="A113" s="354">
        <v>16</v>
      </c>
      <c r="B113" s="342" t="str">
        <f>สรุปงบ!B113</f>
        <v>การอบรมเชิงปฏิบัติการการเป็นผู้ตัดสินกีฬากรีฑา</v>
      </c>
      <c r="C113" s="12"/>
      <c r="D113" s="12"/>
      <c r="E113" s="12"/>
      <c r="F113" s="12"/>
      <c r="G113" s="10" t="str">
        <f>สรุปงบ!D113</f>
        <v>คณะครุศาสตร์</v>
      </c>
    </row>
    <row r="114" spans="1:7" s="4" customFormat="1" x14ac:dyDescent="0.2">
      <c r="A114" s="354">
        <v>17</v>
      </c>
      <c r="B114" s="342" t="str">
        <f>สรุปงบ!B114</f>
        <v>การอบรมเชิงปฏิบัติการทักษะกีฬา คริกเก็ต</v>
      </c>
      <c r="C114" s="12"/>
      <c r="D114" s="12"/>
      <c r="E114" s="12"/>
      <c r="F114" s="12"/>
      <c r="G114" s="10" t="str">
        <f>สรุปงบ!D114</f>
        <v>คณะครุศาสตร์</v>
      </c>
    </row>
    <row r="115" spans="1:7" s="4" customFormat="1" x14ac:dyDescent="0.2">
      <c r="A115" s="354">
        <v>18</v>
      </c>
      <c r="B115" s="342" t="str">
        <f>สรุปงบ!B115</f>
        <v>การอบรมเชิงปฏิบัติการการเป็นผู้ตัดสินฟุตซอล</v>
      </c>
      <c r="C115" s="12"/>
      <c r="D115" s="12"/>
      <c r="E115" s="12"/>
      <c r="F115" s="12"/>
      <c r="G115" s="10" t="str">
        <f>สรุปงบ!D115</f>
        <v>คณะครุศาสตร์</v>
      </c>
    </row>
    <row r="116" spans="1:7" s="4" customFormat="1" x14ac:dyDescent="0.2">
      <c r="A116" s="354">
        <v>19</v>
      </c>
      <c r="B116" s="342" t="str">
        <f>สรุปงบ!B116</f>
        <v>การอบรมเชิงปฏิบัติการการเป็นผู้ตัดสินกีฬาบาสเกตบอล</v>
      </c>
      <c r="C116" s="12"/>
      <c r="D116" s="12"/>
      <c r="E116" s="12"/>
      <c r="F116" s="12"/>
      <c r="G116" s="10" t="str">
        <f>สรุปงบ!D116</f>
        <v>คณะครุศาสตร์</v>
      </c>
    </row>
    <row r="117" spans="1:7" s="4" customFormat="1" x14ac:dyDescent="0.2">
      <c r="A117" s="354">
        <v>20</v>
      </c>
      <c r="B117" s="342" t="str">
        <f>สรุปงบ!B117</f>
        <v>การพัฒนาการจัดการเรียนรู้ Active Learning เพื่อพัฒนาทักษะที่จำเป็นในศตวรรษที่ 21</v>
      </c>
      <c r="C117" s="12"/>
      <c r="D117" s="12"/>
      <c r="E117" s="12"/>
      <c r="F117" s="12"/>
      <c r="G117" s="10" t="str">
        <f>สรุปงบ!D117</f>
        <v>คณะครุศาสตร์</v>
      </c>
    </row>
    <row r="118" spans="1:7" s="4" customFormat="1" x14ac:dyDescent="0.2">
      <c r="A118" s="354">
        <v>21</v>
      </c>
      <c r="B118" s="342" t="str">
        <f>สรุปงบ!B118</f>
        <v>การศึกษาดูงานการจัดการศึกษาด้วยกระบวนการ PLC (Professional Learning Community)</v>
      </c>
      <c r="C118" s="12"/>
      <c r="D118" s="12"/>
      <c r="E118" s="12"/>
      <c r="F118" s="12"/>
      <c r="G118" s="10" t="str">
        <f>สรุปงบ!D118</f>
        <v>คณะครุศาสตร์</v>
      </c>
    </row>
    <row r="119" spans="1:7" s="4" customFormat="1" x14ac:dyDescent="0.2">
      <c r="A119" s="354">
        <v>22</v>
      </c>
      <c r="B119" s="342" t="str">
        <f>สรุปงบ!B119</f>
        <v>การพัฒนาการเรียนการสอน Stem Education ให้แก่นักศึกษาครูปฐมวัย</v>
      </c>
      <c r="C119" s="12"/>
      <c r="D119" s="12"/>
      <c r="E119" s="12"/>
      <c r="F119" s="12"/>
      <c r="G119" s="10" t="str">
        <f>สรุปงบ!D119</f>
        <v>คณะครุศาสตร์</v>
      </c>
    </row>
    <row r="120" spans="1:7" s="4" customFormat="1" x14ac:dyDescent="0.2">
      <c r="A120" s="354">
        <v>23</v>
      </c>
      <c r="B120" s="342" t="str">
        <f>สรุปงบ!B120</f>
        <v>การฝึกอบรมวิชาผู้กำกับลูกเสือสำรอง ขั้นความรู้เบื้องต้น และการฝึกอบรมวิชาผู้กำกับลูกเสือสามัญรุ่นใหญ่ ชั้นความรู้เบื้องต้น</v>
      </c>
      <c r="C120" s="12"/>
      <c r="D120" s="12"/>
      <c r="E120" s="12"/>
      <c r="F120" s="12"/>
      <c r="G120" s="10" t="str">
        <f>สรุปงบ!D120</f>
        <v>คณะครุศาสตร์</v>
      </c>
    </row>
    <row r="121" spans="1:7" s="4" customFormat="1" x14ac:dyDescent="0.2">
      <c r="A121" s="354">
        <v>24</v>
      </c>
      <c r="B121" s="342" t="str">
        <f>สรุปงบ!B121</f>
        <v>การพัฒนากระบวนการเรียนการสอน การฝึกประสบการณ์วิชาชีพครู 13 สาขาวิชา และโรงเรียนเครือข่าย</v>
      </c>
      <c r="C121" s="12"/>
      <c r="D121" s="12"/>
      <c r="E121" s="12"/>
      <c r="F121" s="12"/>
      <c r="G121" s="10" t="str">
        <f>สรุปงบ!D121</f>
        <v>คณะครุศาสตร์</v>
      </c>
    </row>
    <row r="122" spans="1:7" s="4" customFormat="1" x14ac:dyDescent="0.2">
      <c r="A122" s="354">
        <v>25</v>
      </c>
      <c r="B122" s="342" t="str">
        <f>สรุปงบ!B122</f>
        <v>การจัดทำสารนิทัศน์เพื่อส่งเสริมการเรียนรู้ของนักศึกษาครูปฐมวัย</v>
      </c>
      <c r="C122" s="12"/>
      <c r="D122" s="12"/>
      <c r="E122" s="12"/>
      <c r="F122" s="12"/>
      <c r="G122" s="10" t="str">
        <f>สรุปงบ!D122</f>
        <v>คณะครุศาสตร์</v>
      </c>
    </row>
    <row r="123" spans="1:7" s="4" customFormat="1" x14ac:dyDescent="0.2">
      <c r="A123" s="354">
        <v>26</v>
      </c>
      <c r="B123" s="342" t="str">
        <f>สรุปงบ!B123</f>
        <v>ส่งเสริมการเรียนรู้โดยใช้โครงการเพื่อพัฒนาความเป็นครู</v>
      </c>
      <c r="C123" s="12"/>
      <c r="D123" s="12"/>
      <c r="E123" s="12"/>
      <c r="F123" s="12"/>
      <c r="G123" s="10" t="str">
        <f>สรุปงบ!D123</f>
        <v>คณะครุศาสตร์</v>
      </c>
    </row>
    <row r="124" spans="1:7" s="4" customFormat="1" x14ac:dyDescent="0.2">
      <c r="A124" s="354">
        <v>27</v>
      </c>
      <c r="B124" s="342" t="str">
        <f>สรุปงบ!B124</f>
        <v>การพัฒนาศักยภาพการเรียนรู้ในศตวรรษที่ 21</v>
      </c>
      <c r="C124" s="12"/>
      <c r="D124" s="12"/>
      <c r="E124" s="12"/>
      <c r="F124" s="12"/>
      <c r="G124" s="10" t="str">
        <f>สรุปงบ!D124</f>
        <v>คณะครุศาสตร์</v>
      </c>
    </row>
    <row r="125" spans="1:7" s="4" customFormat="1" ht="43.5" x14ac:dyDescent="0.2">
      <c r="A125" s="354">
        <v>28</v>
      </c>
      <c r="B125" s="342" t="str">
        <f>สรุปงบ!B125</f>
        <v>การพัฒนาทักษะการเรียนรู้ตามกรอบมาตรฐานคุณวุฒิการศึกษาด้วยกระบวนการเรียนรู้จากการปฏิบัติและแนว STEM Education ของนักศึกษาสาขาพลศึกษา</v>
      </c>
      <c r="C125" s="12"/>
      <c r="D125" s="12"/>
      <c r="E125" s="12"/>
      <c r="F125" s="12"/>
      <c r="G125" s="10" t="str">
        <f>สรุปงบ!D125</f>
        <v>คณะครุศาสตร์</v>
      </c>
    </row>
    <row r="126" spans="1:7" s="4" customFormat="1" x14ac:dyDescent="0.2">
      <c r="A126" s="354">
        <v>29</v>
      </c>
      <c r="B126" s="342" t="str">
        <f>สรุปงบ!B126</f>
        <v>การเรียนรู้จากการปฏิบัติจริงวิชาการเป็นผู้นำนันทนาการและการอยู่ค่ายพักแรม</v>
      </c>
      <c r="C126" s="12"/>
      <c r="D126" s="12"/>
      <c r="E126" s="12"/>
      <c r="F126" s="12"/>
      <c r="G126" s="10" t="str">
        <f>สรุปงบ!D126</f>
        <v>คณะครุศาสตร์</v>
      </c>
    </row>
    <row r="127" spans="1:7" s="4" customFormat="1" x14ac:dyDescent="0.2">
      <c r="A127" s="354">
        <v>30</v>
      </c>
      <c r="B127" s="342" t="str">
        <f>สรุปงบ!B127</f>
        <v>จัดหาทรัพยากรสารสนเทศเพื่อสนับสนุนการเรียนรู้ตามความต้องการของหลักสูตร</v>
      </c>
      <c r="C127" s="12"/>
      <c r="D127" s="12"/>
      <c r="E127" s="12"/>
      <c r="F127" s="12"/>
      <c r="G127" s="10" t="str">
        <f>สรุปงบ!D127</f>
        <v>สำนักวิทยบริการและเทคโนโลยีสารสนเทศ</v>
      </c>
    </row>
    <row r="128" spans="1:7" s="4" customFormat="1" x14ac:dyDescent="0.2">
      <c r="A128" s="354">
        <v>31</v>
      </c>
      <c r="B128" s="342" t="str">
        <f>สรุปงบ!B128</f>
        <v>พัฒนาระบบห้องสมุดเทคโนโลยี RFID (Radio Frequency Identification) (เพิ่มเติม)</v>
      </c>
      <c r="C128" s="12"/>
      <c r="D128" s="12"/>
      <c r="E128" s="12"/>
      <c r="F128" s="12"/>
      <c r="G128" s="10" t="str">
        <f>สรุปงบ!D128</f>
        <v>สำนักวิทยบริการและเทคโนโลยีสารสนเทศ</v>
      </c>
    </row>
    <row r="129" spans="1:7" s="4" customFormat="1" x14ac:dyDescent="0.2">
      <c r="A129" s="354">
        <v>32</v>
      </c>
      <c r="B129" s="342" t="str">
        <f>สรุปงบ!B129</f>
        <v>พัฒนาระบบอุปกรณ์การเรียนรู้สื่อออนไลน์</v>
      </c>
      <c r="C129" s="12"/>
      <c r="D129" s="12"/>
      <c r="E129" s="12"/>
      <c r="F129" s="12"/>
      <c r="G129" s="10" t="str">
        <f>สรุปงบ!D129</f>
        <v>สำนักวิทยบริการและเทคโนโลยีสารสนเทศ</v>
      </c>
    </row>
    <row r="130" spans="1:7" s="4" customFormat="1" x14ac:dyDescent="0.2">
      <c r="A130" s="354">
        <v>33</v>
      </c>
      <c r="B130" s="342" t="str">
        <f>สรุปงบ!B130</f>
        <v>พัฒนาระบบห้องสมุดอัตโนมัติ</v>
      </c>
      <c r="C130" s="12"/>
      <c r="D130" s="12"/>
      <c r="E130" s="12"/>
      <c r="F130" s="12"/>
      <c r="G130" s="10" t="str">
        <f>สรุปงบ!D130</f>
        <v>สำนักวิทยบริการและเทคโนโลยีสารสนเทศ</v>
      </c>
    </row>
    <row r="131" spans="1:7" s="4" customFormat="1" x14ac:dyDescent="0.2">
      <c r="A131" s="354">
        <v>34</v>
      </c>
      <c r="B131" s="342" t="str">
        <f>สรุปงบ!B131</f>
        <v>การฝึกทักษะการเลี้ยงปลาดุก</v>
      </c>
      <c r="C131" s="12"/>
      <c r="D131" s="12"/>
      <c r="E131" s="12"/>
      <c r="F131" s="12"/>
      <c r="G131" s="10" t="str">
        <f>สรุปงบ!D131</f>
        <v>คณะเทคโนโลยีการเกษตร</v>
      </c>
    </row>
    <row r="132" spans="1:7" s="4" customFormat="1" x14ac:dyDescent="0.2">
      <c r="A132" s="354">
        <v>35</v>
      </c>
      <c r="B132" s="342" t="str">
        <f>สรุปงบ!B132</f>
        <v>การเพาะพันธุ์ปลานิลแปลงเพศ</v>
      </c>
      <c r="C132" s="12"/>
      <c r="D132" s="12"/>
      <c r="E132" s="12"/>
      <c r="F132" s="12"/>
      <c r="G132" s="10" t="str">
        <f>สรุปงบ!D132</f>
        <v>คณะเทคโนโลยีการเกษตร</v>
      </c>
    </row>
    <row r="133" spans="1:7" s="4" customFormat="1" x14ac:dyDescent="0.2">
      <c r="A133" s="354">
        <v>36</v>
      </c>
      <c r="B133" s="342" t="str">
        <f>สรุปงบ!B133</f>
        <v>พัฒนาการจัดการเรียนรู้แบบ Action Learning คณะเทคโนโลยีการเกษตร</v>
      </c>
      <c r="C133" s="12"/>
      <c r="D133" s="12"/>
      <c r="E133" s="12"/>
      <c r="F133" s="12"/>
      <c r="G133" s="10" t="str">
        <f>สรุปงบ!D133</f>
        <v>คณะเทคโนโลยีการเกษตร</v>
      </c>
    </row>
    <row r="134" spans="1:7" s="4" customFormat="1" x14ac:dyDescent="0.2">
      <c r="A134" s="354">
        <v>37</v>
      </c>
      <c r="B134" s="342" t="str">
        <f>สรุปงบ!B134</f>
        <v>การพัฒนาทักษะวิชาขีพเกษตรโดยใช้รูปแบบบริษัทจำลอง</v>
      </c>
      <c r="C134" s="12"/>
      <c r="D134" s="12"/>
      <c r="E134" s="12"/>
      <c r="F134" s="12"/>
      <c r="G134" s="10" t="str">
        <f>สรุปงบ!D134</f>
        <v>คณะเทคโนโลยีการเกษตร</v>
      </c>
    </row>
    <row r="135" spans="1:7" s="4" customFormat="1" x14ac:dyDescent="0.2">
      <c r="A135" s="354">
        <v>38</v>
      </c>
      <c r="B135" s="342" t="str">
        <f>สรุปงบ!B135</f>
        <v>การเรียนรู้เชิงปฏิบัติการด้านการจัดร้านค้าร่วมกับชุมชนและการสื่อสารอย่างสร้างสรรค์</v>
      </c>
      <c r="C135" s="12"/>
      <c r="D135" s="12"/>
      <c r="E135" s="12"/>
      <c r="F135" s="12"/>
      <c r="G135" s="10" t="str">
        <f>สรุปงบ!D135</f>
        <v>คณะวิทยาการจัดการ</v>
      </c>
    </row>
    <row r="136" spans="1:7" s="4" customFormat="1" ht="43.5" x14ac:dyDescent="0.2">
      <c r="A136" s="354">
        <v>39</v>
      </c>
      <c r="B136" s="342" t="str">
        <f>สรุปงบ!B136</f>
        <v>การเรียนเชิงปฏิบัติการด้านการออกแบบนวัตกรรมด้านการจัดการสารสนเทศทางธุรกิจของสาขาวิชาการจัดการสารสนเทศทางธุรกิจ</v>
      </c>
      <c r="C136" s="12"/>
      <c r="D136" s="12"/>
      <c r="E136" s="12"/>
      <c r="F136" s="12"/>
      <c r="G136" s="10" t="str">
        <f>สรุปงบ!D136</f>
        <v>คณะวิทยาการจัดการ</v>
      </c>
    </row>
    <row r="137" spans="1:7" s="4" customFormat="1" x14ac:dyDescent="0.2">
      <c r="A137" s="354">
        <v>40</v>
      </c>
      <c r="B137" s="342" t="str">
        <f>สรุปงบ!B137</f>
        <v>ผู้ประกอบการรุ่นเยาว์พัฒนาทักษะการเรียนรู้ในศตวรรษที่ 21</v>
      </c>
      <c r="C137" s="12"/>
      <c r="D137" s="12"/>
      <c r="E137" s="12"/>
      <c r="F137" s="12"/>
      <c r="G137" s="10" t="str">
        <f>สรุปงบ!D137</f>
        <v>คณะวิทยาการจัดการ</v>
      </c>
    </row>
    <row r="138" spans="1:7" s="4" customFormat="1" x14ac:dyDescent="0.2">
      <c r="A138" s="354">
        <v>41</v>
      </c>
      <c r="B138" s="342" t="str">
        <f>สรุปงบ!B138</f>
        <v>การพัฒนาความรู้และทักษะทางวิชาการ และวิชาชีพ สาขาบริหารธุรกิจ</v>
      </c>
      <c r="C138" s="12"/>
      <c r="D138" s="12"/>
      <c r="E138" s="12"/>
      <c r="F138" s="12"/>
      <c r="G138" s="10" t="str">
        <f>สรุปงบ!D138</f>
        <v>คณะวิทยาการจัดการ</v>
      </c>
    </row>
    <row r="139" spans="1:7" s="4" customFormat="1" x14ac:dyDescent="0.2">
      <c r="A139" s="354">
        <v>42</v>
      </c>
      <c r="B139" s="342" t="str">
        <f>สรุปงบ!B139</f>
        <v>การพัฒนาความรู้และทักษะทางวิชาการ และวิชาชีพ สาขานิเทศศาสตร์ (สื่อสาร)</v>
      </c>
      <c r="C139" s="12"/>
      <c r="D139" s="12"/>
      <c r="E139" s="12"/>
      <c r="F139" s="12"/>
      <c r="G139" s="10" t="str">
        <f>สรุปงบ!D139</f>
        <v>คณะวิทยาการจัดการ</v>
      </c>
    </row>
    <row r="140" spans="1:7" s="4" customFormat="1" x14ac:dyDescent="0.2">
      <c r="A140" s="354">
        <v>43</v>
      </c>
      <c r="B140" s="342" t="str">
        <f>สรุปงบ!B140</f>
        <v>การพัฒนาความรู้และทักษะทางวิชาการ และวิชาชีพ สาขานิเทศศาสตร์ (วิทยุโทรทัศน์)</v>
      </c>
      <c r="C140" s="12"/>
      <c r="D140" s="12"/>
      <c r="E140" s="12"/>
      <c r="F140" s="12"/>
      <c r="G140" s="10" t="str">
        <f>สรุปงบ!D140</f>
        <v>คณะวิทยาการจัดการ</v>
      </c>
    </row>
    <row r="141" spans="1:7" s="4" customFormat="1" x14ac:dyDescent="0.2">
      <c r="A141" s="354">
        <v>44</v>
      </c>
      <c r="B141" s="342" t="str">
        <f>สรุปงบ!B141</f>
        <v>สร้างนักบัญชีคุณภาพรุ่นใหม่ (Young &amp; Smart Accountants)</v>
      </c>
      <c r="C141" s="12"/>
      <c r="D141" s="12"/>
      <c r="E141" s="12"/>
      <c r="F141" s="12"/>
      <c r="G141" s="10" t="str">
        <f>สรุปงบ!D141</f>
        <v>คณะวิทยาการจัดการ</v>
      </c>
    </row>
    <row r="142" spans="1:7" s="4" customFormat="1" x14ac:dyDescent="0.2">
      <c r="A142" s="354">
        <v>45</v>
      </c>
      <c r="B142" s="342" t="str">
        <f>สรุปงบ!B142</f>
        <v>ศึกษาดูงานสถานประกอบการและเทคโนโลยีการผลิต</v>
      </c>
      <c r="C142" s="12"/>
      <c r="D142" s="12"/>
      <c r="E142" s="12"/>
      <c r="F142" s="12"/>
      <c r="G142" s="10" t="str">
        <f>สรุปงบ!D142</f>
        <v>คณะวิศวกรรมศาสตร์และเทคโนโลยีอุตสาหกรรม</v>
      </c>
    </row>
    <row r="143" spans="1:7" s="4" customFormat="1" x14ac:dyDescent="0.2">
      <c r="A143" s="354">
        <v>46</v>
      </c>
      <c r="B143" s="342" t="str">
        <f>สรุปงบ!B143</f>
        <v>อบรมเชิงปฏิบัติการเพื่อทักษะวิชาชีพทางด้านเทคโนโลยีอุตสาหกรรม</v>
      </c>
      <c r="C143" s="12"/>
      <c r="D143" s="12"/>
      <c r="E143" s="12"/>
      <c r="F143" s="12"/>
      <c r="G143" s="10" t="str">
        <f>สรุปงบ!D143</f>
        <v>คณะวิศวกรรมศาสตร์และเทคโนโลยีอุตสาหกรรม</v>
      </c>
    </row>
    <row r="144" spans="1:7" s="4" customFormat="1" x14ac:dyDescent="0.2">
      <c r="A144" s="354">
        <v>47</v>
      </c>
      <c r="B144" s="342" t="str">
        <f>สรุปงบ!B144</f>
        <v>อบรมและฝึกปฏิบัติการโปรแกรมสำเร็จรูปเพื่อการวิเคราะห์ข้อมูล</v>
      </c>
      <c r="C144" s="12"/>
      <c r="D144" s="12"/>
      <c r="E144" s="12"/>
      <c r="F144" s="12"/>
      <c r="G144" s="10" t="str">
        <f>สรุปงบ!D144</f>
        <v>คณะวิศวกรรมศาสตร์และเทคโนโลยีอุตสาหกรรม</v>
      </c>
    </row>
    <row r="145" spans="1:7" s="4" customFormat="1" x14ac:dyDescent="0.2">
      <c r="A145" s="354">
        <v>48</v>
      </c>
      <c r="B145" s="342" t="str">
        <f>สรุปงบ!B145</f>
        <v>อบรมและฝึกปฏิบัติการโปรแกรมสำเร็จรูปเพื่อการออกแบบทางวิศวกรรม</v>
      </c>
      <c r="C145" s="12"/>
      <c r="D145" s="12"/>
      <c r="E145" s="12"/>
      <c r="F145" s="12"/>
      <c r="G145" s="10" t="str">
        <f>สรุปงบ!D145</f>
        <v>คณะวิศวกรรมศาสตร์และเทคโนโลยีอุตสาหกรรม</v>
      </c>
    </row>
    <row r="146" spans="1:7" s="4" customFormat="1" ht="43.5" x14ac:dyDescent="0.2">
      <c r="A146" s="354">
        <v>49</v>
      </c>
      <c r="B146" s="342" t="str">
        <f>สรุปงบ!B146</f>
        <v>พัฒนาฝึกปฏิบัติของนักศึกษาชั้นปีที่ 3-4 สาขาวิศวกรรมสารสนเทศและการสื่อสาร ด้านการออกแบบแผ่นวงจรพิมพ์และการเขียนชุดคำสั่งสำฟรับแผ่นวงจรพิมพ์เพื่อการสื่อสารข้อมูล</v>
      </c>
      <c r="C146" s="12"/>
      <c r="D146" s="12"/>
      <c r="E146" s="12"/>
      <c r="F146" s="12"/>
      <c r="G146" s="10" t="str">
        <f>สรุปงบ!D146</f>
        <v>คณะวิศวกรรมศาสตร์และเทคโนโลยีอุตสาหกรรม</v>
      </c>
    </row>
    <row r="147" spans="1:7" s="4" customFormat="1" x14ac:dyDescent="0.2">
      <c r="A147" s="354">
        <v>50</v>
      </c>
      <c r="B147" s="342" t="str">
        <f>สรุปงบ!B147</f>
        <v>พัฒนาฝึกปฏิบัติการเข้าสายสัญญาณ เพื่อการแข่งขันสุดยอดฝีมือสายสัญญาณ</v>
      </c>
      <c r="C147" s="12"/>
      <c r="D147" s="12"/>
      <c r="E147" s="12"/>
      <c r="F147" s="12"/>
      <c r="G147" s="10" t="str">
        <f>สรุปงบ!D147</f>
        <v>คณะวิศวกรรมศาสตร์และเทคโนโลยีอุตสาหกรรม</v>
      </c>
    </row>
    <row r="148" spans="1:7" s="4" customFormat="1" x14ac:dyDescent="0.2">
      <c r="A148" s="354">
        <v>51</v>
      </c>
      <c r="B148" s="342" t="str">
        <f>สรุปงบ!B148</f>
        <v>การศึกษาสถาปัตยกรรมและการออกแบบ (Architectural and Design Education)</v>
      </c>
      <c r="C148" s="12"/>
      <c r="D148" s="12"/>
      <c r="E148" s="12"/>
      <c r="F148" s="12"/>
      <c r="G148" s="10" t="str">
        <f>สรุปงบ!D148</f>
        <v>คณะวิศวกรรมศาสตร์และเทคโนโลยีอุตสาหกรรม</v>
      </c>
    </row>
    <row r="149" spans="1:7" s="4" customFormat="1" x14ac:dyDescent="0.2">
      <c r="A149" s="354">
        <v>52</v>
      </c>
      <c r="B149" s="342" t="str">
        <f>สรุปงบ!B149</f>
        <v>ปรับปรุงห้องปฏิบัติและจัดหาสื่อการเรียนเพื่อสนับสนุนการเรียนรู้จากการปฏิบัติ</v>
      </c>
      <c r="C149" s="12"/>
      <c r="D149" s="12"/>
      <c r="E149" s="12"/>
      <c r="F149" s="12"/>
      <c r="G149" s="10" t="str">
        <f>สรุปงบ!D149</f>
        <v>คณะมนุษยศาสตร์และสังคมศาสตร์</v>
      </c>
    </row>
    <row r="150" spans="1:7" s="4" customFormat="1" x14ac:dyDescent="0.2">
      <c r="A150" s="354">
        <v>53</v>
      </c>
      <c r="B150" s="342" t="str">
        <f>สรุปงบ!B150</f>
        <v>อบรมเชิงปฏิบัติการผ่านกระบวนการจัดค่ายเพื่อพัฒนา Active Learning สำหรับนักศึกษาครู คณะมนุษย์ฯ ด้วย STEM Edu</v>
      </c>
      <c r="C150" s="12"/>
      <c r="D150" s="12"/>
      <c r="E150" s="12"/>
      <c r="F150" s="12"/>
      <c r="G150" s="10" t="str">
        <f>สรุปงบ!D150</f>
        <v>คณะมนุษยศาสตร์และสังคมศาสตร์</v>
      </c>
    </row>
    <row r="151" spans="1:7" s="4" customFormat="1" x14ac:dyDescent="0.2">
      <c r="A151" s="354">
        <v>54</v>
      </c>
      <c r="B151" s="342" t="str">
        <f>สรุปงบ!B151</f>
        <v>English Camp และละครภาษาอังกฤษเพื่อฝึกปฏิบัติการใช้ภาษาอังกฤษในสถานการณ์จำลอง</v>
      </c>
      <c r="C151" s="12"/>
      <c r="D151" s="12"/>
      <c r="E151" s="12"/>
      <c r="F151" s="12"/>
      <c r="G151" s="10" t="str">
        <f>สรุปงบ!D151</f>
        <v>คณะมนุษยศาสตร์และสังคมศาสตร์</v>
      </c>
    </row>
    <row r="152" spans="1:7" s="4" customFormat="1" x14ac:dyDescent="0.2">
      <c r="A152" s="354">
        <v>55</v>
      </c>
      <c r="B152" s="342" t="str">
        <f>สรุปงบ!B152</f>
        <v>ค่ายพัฒนาสื่อศิลปะสร้างสรรค์เพื่อน้อง</v>
      </c>
      <c r="C152" s="12"/>
      <c r="D152" s="12"/>
      <c r="E152" s="12"/>
      <c r="F152" s="12"/>
      <c r="G152" s="10" t="str">
        <f>สรุปงบ!D152</f>
        <v>คณะมนุษยศาสตร์และสังคมศาสตร์</v>
      </c>
    </row>
    <row r="153" spans="1:7" s="4" customFormat="1" x14ac:dyDescent="0.2">
      <c r="A153" s="354">
        <v>56</v>
      </c>
      <c r="B153" s="342" t="str">
        <f>สรุปงบ!B153</f>
        <v>การฝึกปฏิบัติกระบวนการเก็บข้อมูลทางประวัติศาสตร์ นักศึกษาวิชาชีพครูสังคมศึกษา</v>
      </c>
      <c r="C153" s="12"/>
      <c r="D153" s="12"/>
      <c r="E153" s="12"/>
      <c r="F153" s="12"/>
      <c r="G153" s="10" t="str">
        <f>สรุปงบ!D153</f>
        <v>คณะมนุษยศาสตร์และสังคมศาสตร์</v>
      </c>
    </row>
    <row r="154" spans="1:7" s="4" customFormat="1" x14ac:dyDescent="0.2">
      <c r="A154" s="354">
        <v>57</v>
      </c>
      <c r="B154" s="342" t="str">
        <f>สรุปงบ!B154</f>
        <v>การฝึกสมาธิและวิปัสสนาเพื่อเรียนรู้การพัฒนาดุลยภาพของชีวิตตามหลักไตรสิกขา นักศึกษาวิชาชีพครูสังคมศึกษา</v>
      </c>
      <c r="C154" s="12"/>
      <c r="D154" s="12"/>
      <c r="E154" s="12"/>
      <c r="F154" s="12"/>
      <c r="G154" s="10" t="str">
        <f>สรุปงบ!D154</f>
        <v>คณะมนุษยศาสตร์และสังคมศาสตร์</v>
      </c>
    </row>
    <row r="155" spans="1:7" s="4" customFormat="1" x14ac:dyDescent="0.2">
      <c r="A155" s="354">
        <v>58</v>
      </c>
      <c r="B155" s="342" t="str">
        <f>สรุปงบ!B155</f>
        <v>สังคมวิชาการ</v>
      </c>
      <c r="C155" s="12"/>
      <c r="D155" s="12"/>
      <c r="E155" s="12"/>
      <c r="F155" s="12"/>
      <c r="G155" s="10" t="str">
        <f>สรุปงบ!D155</f>
        <v>คณะมนุษยศาสตร์และสังคมศาสตร์</v>
      </c>
    </row>
    <row r="156" spans="1:7" s="4" customFormat="1" x14ac:dyDescent="0.2">
      <c r="A156" s="354">
        <v>59</v>
      </c>
      <c r="B156" s="342" t="str">
        <f>สรุปงบ!B156</f>
        <v>สัมมนาภาษาไทย</v>
      </c>
      <c r="C156" s="12"/>
      <c r="D156" s="12"/>
      <c r="E156" s="12"/>
      <c r="F156" s="12"/>
      <c r="G156" s="10" t="str">
        <f>สรุปงบ!D156</f>
        <v>คณะมนุษยศาสตร์และสังคมศาสตร์</v>
      </c>
    </row>
    <row r="157" spans="1:7" s="4" customFormat="1" x14ac:dyDescent="0.2">
      <c r="A157" s="354">
        <v>60</v>
      </c>
      <c r="B157" s="342" t="str">
        <f>สรุปงบ!B157</f>
        <v>ค่ายภาษาไทยเพื่อการเรียนรู้</v>
      </c>
      <c r="C157" s="12"/>
      <c r="D157" s="12"/>
      <c r="E157" s="12"/>
      <c r="F157" s="12"/>
      <c r="G157" s="10" t="str">
        <f>สรุปงบ!D157</f>
        <v>คณะมนุษยศาสตร์และสังคมศาสตร์</v>
      </c>
    </row>
    <row r="158" spans="1:7" s="4" customFormat="1" x14ac:dyDescent="0.2">
      <c r="A158" s="354">
        <v>61</v>
      </c>
      <c r="B158" s="342" t="str">
        <f>สรุปงบ!B158</f>
        <v>การแสดงผลงานทางดนตรีและนาฏศิลป์</v>
      </c>
      <c r="C158" s="12"/>
      <c r="D158" s="12"/>
      <c r="E158" s="12"/>
      <c r="F158" s="12"/>
      <c r="G158" s="10" t="str">
        <f>สรุปงบ!D158</f>
        <v>คณะมนุษยศาสตร์และสังคมศาสตร์</v>
      </c>
    </row>
    <row r="159" spans="1:7" s="4" customFormat="1" x14ac:dyDescent="0.2">
      <c r="A159" s="354">
        <v>62</v>
      </c>
      <c r="B159" s="342" t="str">
        <f>สรุปงบ!B159</f>
        <v>ฝึกปฏิบัติการใช้ภาษาอังกฤษในสถานการณ์จำลอง</v>
      </c>
      <c r="C159" s="12"/>
      <c r="D159" s="12"/>
      <c r="E159" s="12"/>
      <c r="F159" s="12"/>
      <c r="G159" s="10" t="str">
        <f>สรุปงบ!D159</f>
        <v>คณะมนุษยศาสตร์และสังคมศาสตร์</v>
      </c>
    </row>
    <row r="160" spans="1:7" s="4" customFormat="1" x14ac:dyDescent="0.2">
      <c r="A160" s="354">
        <v>63</v>
      </c>
      <c r="B160" s="342" t="str">
        <f>สรุปงบ!B160</f>
        <v>เรียนรู้การปฏิบัติงานบริษัทสำนักพิมพ์จีนและเส้นทางวัฒนธรรมเชื้อสายไทยจีน ย่านเยาวราช</v>
      </c>
      <c r="C160" s="12"/>
      <c r="D160" s="12"/>
      <c r="E160" s="12"/>
      <c r="F160" s="12"/>
      <c r="G160" s="10" t="str">
        <f>สรุปงบ!D160</f>
        <v>คณะมนุษยศาสตร์และสังคมศาสตร์</v>
      </c>
    </row>
    <row r="161" spans="1:7" s="4" customFormat="1" x14ac:dyDescent="0.2">
      <c r="A161" s="354">
        <v>64</v>
      </c>
      <c r="B161" s="342" t="str">
        <f>สรุปงบ!B161</f>
        <v>การเรียนรู้เชิงปฏิบัติการในท้องถิ่น "การปกครองท้องถิ่นแบบพิเศษ"</v>
      </c>
      <c r="C161" s="12"/>
      <c r="D161" s="12"/>
      <c r="E161" s="12"/>
      <c r="F161" s="12"/>
      <c r="G161" s="10" t="str">
        <f>สรุปงบ!D161</f>
        <v>คณะมนุษยศาสตร์และสังคมศาสตร์</v>
      </c>
    </row>
    <row r="162" spans="1:7" s="4" customFormat="1" x14ac:dyDescent="0.2">
      <c r="A162" s="354">
        <v>65</v>
      </c>
      <c r="B162" s="342" t="str">
        <f>สรุปงบ!B162</f>
        <v>การเรียนรู้เศรษฐกิจพอเพียง</v>
      </c>
      <c r="C162" s="12"/>
      <c r="D162" s="12"/>
      <c r="E162" s="12"/>
      <c r="F162" s="12"/>
      <c r="G162" s="10" t="str">
        <f>สรุปงบ!D162</f>
        <v>คณะมนุษยศาสตร์และสังคมศาสตร์</v>
      </c>
    </row>
    <row r="163" spans="1:7" s="4" customFormat="1" x14ac:dyDescent="0.2">
      <c r="A163" s="354">
        <v>66</v>
      </c>
      <c r="B163" s="342" t="str">
        <f>สรุปงบ!B163</f>
        <v xml:space="preserve">ส่งเสริมทักษะความรู้นักศึกษาสาขานิติศาสตร์ </v>
      </c>
      <c r="C163" s="12"/>
      <c r="D163" s="12"/>
      <c r="E163" s="12"/>
      <c r="F163" s="12"/>
      <c r="G163" s="10" t="str">
        <f>สรุปงบ!D163</f>
        <v>คณะมนุษยศาสตร์และสังคมศาสตร์</v>
      </c>
    </row>
    <row r="164" spans="1:7" s="4" customFormat="1" x14ac:dyDescent="0.2">
      <c r="A164" s="364"/>
      <c r="B164" s="342" t="str">
        <f>สรุปงบ!B164</f>
        <v xml:space="preserve"> - การขออนุญาตเข้าเมือง หรือขอนุญาตทำงานของคนต่างด้าว</v>
      </c>
      <c r="C164" s="12"/>
      <c r="D164" s="12"/>
      <c r="E164" s="12"/>
      <c r="F164" s="12"/>
      <c r="G164" s="10"/>
    </row>
    <row r="165" spans="1:7" s="4" customFormat="1" x14ac:dyDescent="0.2">
      <c r="A165" s="364"/>
      <c r="B165" s="342" t="str">
        <f>สรุปงบ!B165</f>
        <v xml:space="preserve"> - เรียนรู้การปฏิบัติ ณ ศาลปกครองกลางและศาลปกครองสูงสุด</v>
      </c>
      <c r="C165" s="12"/>
      <c r="D165" s="12"/>
      <c r="E165" s="12"/>
      <c r="F165" s="12"/>
      <c r="G165" s="10"/>
    </row>
    <row r="166" spans="1:7" s="4" customFormat="1" x14ac:dyDescent="0.2">
      <c r="A166" s="364"/>
      <c r="B166" s="342" t="str">
        <f>สรุปงบ!B166</f>
        <v xml:space="preserve"> - เสวนาวิชาการ การโพสข้อความอย่างไร ให้ปลอดภัยจากการหมื่นประมาท</v>
      </c>
      <c r="C166" s="12"/>
      <c r="D166" s="12"/>
      <c r="E166" s="12"/>
      <c r="F166" s="12"/>
      <c r="G166" s="10"/>
    </row>
    <row r="167" spans="1:7" s="4" customFormat="1" x14ac:dyDescent="0.2">
      <c r="A167" s="354">
        <v>67</v>
      </c>
      <c r="B167" s="342" t="str">
        <f>สรุปงบ!B167</f>
        <v>นักพัฒนาชุมชนมืออาชีพ</v>
      </c>
      <c r="C167" s="12"/>
      <c r="D167" s="12"/>
      <c r="E167" s="12"/>
      <c r="F167" s="12"/>
      <c r="G167" s="10" t="str">
        <f>สรุปงบ!D167</f>
        <v>คณะมนุษยศาสตร์และสังคมศาสตร์</v>
      </c>
    </row>
    <row r="168" spans="1:7" s="4" customFormat="1" x14ac:dyDescent="0.2">
      <c r="A168" s="354">
        <v>68</v>
      </c>
      <c r="B168" s="342" t="str">
        <f>สรุปงบ!B168</f>
        <v>อบรมเชิงปฏิบัติการ 4 ฐานการเรียนรู้ กิจกรรมค่ายการเรียนรู้สิ่งแวดล้อมและตามธรรมชาติ</v>
      </c>
      <c r="C168" s="12"/>
      <c r="D168" s="12"/>
      <c r="E168" s="12"/>
      <c r="F168" s="12"/>
      <c r="G168" s="10" t="str">
        <f>สรุปงบ!D168</f>
        <v>คณะมนุษยศาสตร์และสังคมศาสตร์</v>
      </c>
    </row>
    <row r="169" spans="1:7" s="4" customFormat="1" x14ac:dyDescent="0.2">
      <c r="A169" s="354">
        <v>69</v>
      </c>
      <c r="B169" s="342" t="str">
        <f>สรุปงบ!B169</f>
        <v>การเรียนรู้การพัฒนาร่วมกับชุมชน</v>
      </c>
      <c r="C169" s="12"/>
      <c r="D169" s="12"/>
      <c r="E169" s="12"/>
      <c r="F169" s="12"/>
      <c r="G169" s="10" t="str">
        <f>สรุปงบ!D169</f>
        <v>คณะมนุษยศาสตร์และสังคมศาสตร์</v>
      </c>
    </row>
    <row r="170" spans="1:7" s="4" customFormat="1" x14ac:dyDescent="0.2">
      <c r="A170" s="354">
        <v>70</v>
      </c>
      <c r="B170" s="342" t="str">
        <f>สรุปงบ!B170</f>
        <v>พัฒนาการเรียนการสอนสาขาวิชาสารสนเทศศาสตร์และบรรณารักษ์ศาสตร์ร่วมกับห้องสมุด</v>
      </c>
      <c r="C170" s="12"/>
      <c r="D170" s="12"/>
      <c r="E170" s="12"/>
      <c r="F170" s="12"/>
      <c r="G170" s="10" t="str">
        <f>สรุปงบ!D170</f>
        <v>คณะมนุษยศาสตร์และสังคมศาสตร์</v>
      </c>
    </row>
    <row r="171" spans="1:7" s="296" customFormat="1" x14ac:dyDescent="0.2">
      <c r="A171" s="356" t="s">
        <v>101</v>
      </c>
      <c r="B171" s="365" t="s">
        <v>96</v>
      </c>
      <c r="C171" s="295"/>
      <c r="D171" s="295"/>
      <c r="E171" s="295"/>
      <c r="F171" s="295"/>
      <c r="G171" s="295"/>
    </row>
    <row r="172" spans="1:7" s="4" customFormat="1" x14ac:dyDescent="0.2">
      <c r="A172" s="354">
        <v>1</v>
      </c>
      <c r="B172" s="366" t="str">
        <f>สรุปงบ!B173</f>
        <v>พัฒนาการเรียนรู้ของนักศึกษาร่วมกับสถานประกอบการ</v>
      </c>
      <c r="C172" s="12"/>
      <c r="D172" s="12"/>
      <c r="E172" s="12"/>
      <c r="F172" s="12"/>
      <c r="G172" s="367" t="str">
        <f>สรุปงบ!D173</f>
        <v>คณะวิทยาศาสตร์และเทคโนโลยี</v>
      </c>
    </row>
    <row r="173" spans="1:7" s="4" customFormat="1" ht="43.5" x14ac:dyDescent="0.2">
      <c r="A173" s="354">
        <v>2</v>
      </c>
      <c r="B173" s="366" t="str">
        <f>สรุปงบ!B174</f>
        <v>พัฒนาทักษะด้านการกำหนดรายการอาหารพร้อมทั้งการออกแบบลักษณะของอาหาร เพื่อการคำนวณต้นทุนของนักศึกษาโดยเชฟมืออาชีพจากสถานประกอบการ</v>
      </c>
      <c r="C173" s="12"/>
      <c r="D173" s="12"/>
      <c r="E173" s="12"/>
      <c r="F173" s="12"/>
      <c r="G173" s="367" t="str">
        <f>สรุปงบ!D174</f>
        <v>คณะวิทยาศาสตร์และเทคโนโลยี</v>
      </c>
    </row>
    <row r="174" spans="1:7" s="4" customFormat="1" x14ac:dyDescent="0.2">
      <c r="A174" s="354">
        <v>3</v>
      </c>
      <c r="B174" s="366" t="str">
        <f>สรุปงบ!B175</f>
        <v>การอบรมและทดสอบสมรรถนะวิชาชีพด้านการประกอบอาหารของนักศึกษาชั้นปีที่ 4 โดยชมรมพ่อครัวชะอำ หัวหิน</v>
      </c>
      <c r="C174" s="12"/>
      <c r="D174" s="12"/>
      <c r="E174" s="12"/>
      <c r="F174" s="12"/>
      <c r="G174" s="367" t="str">
        <f>สรุปงบ!D175</f>
        <v>คณะวิทยาศาสตร์และเทคโนโลยี</v>
      </c>
    </row>
    <row r="175" spans="1:7" s="4" customFormat="1" x14ac:dyDescent="0.2">
      <c r="A175" s="354">
        <v>4</v>
      </c>
      <c r="B175" s="366" t="str">
        <f>สรุปงบ!B176</f>
        <v>การอบรม Creative Cuisine and Food cost ร่วมกับชมรมพ่อครัวชะอำ หัวหิน</v>
      </c>
      <c r="C175" s="12"/>
      <c r="D175" s="12"/>
      <c r="E175" s="12"/>
      <c r="F175" s="12"/>
      <c r="G175" s="367" t="str">
        <f>สรุปงบ!D176</f>
        <v>คณะวิทยาศาสตร์และเทคโนโลยี</v>
      </c>
    </row>
    <row r="176" spans="1:7" s="4" customFormat="1" x14ac:dyDescent="0.2">
      <c r="A176" s="354">
        <v>5</v>
      </c>
      <c r="B176" s="366" t="str">
        <f>สรุปงบ!B177</f>
        <v>พัฒนาศักยภาพการใช้ภาษาอังกฤษเพื่อการสื่อสารร่วมกับสถานประกอบการของสาขาเทคโนโลยีและศิลปะการประกอบอาหาร</v>
      </c>
      <c r="C176" s="12"/>
      <c r="D176" s="12"/>
      <c r="E176" s="12"/>
      <c r="F176" s="12"/>
      <c r="G176" s="367" t="str">
        <f>สรุปงบ!D177</f>
        <v>คณะวิทยาศาสตร์และเทคโนโลยี</v>
      </c>
    </row>
    <row r="177" spans="1:7" s="4" customFormat="1" x14ac:dyDescent="0.2">
      <c r="A177" s="354">
        <v>6</v>
      </c>
      <c r="B177" s="366" t="str">
        <f>สรุปงบ!B178</f>
        <v>การพัมนาการเรียนรู้ของนักศึกษา คณะเทคโนโลยีสารสนเทศร่วมกับสถานประกอบการผ่านรูปแบบ WIL สหกิจศึกษา</v>
      </c>
      <c r="C177" s="12"/>
      <c r="D177" s="12"/>
      <c r="E177" s="12"/>
      <c r="F177" s="12"/>
      <c r="G177" s="367" t="str">
        <f>สรุปงบ!D178</f>
        <v>คณะเทคโนโลยีสารสนเทศ</v>
      </c>
    </row>
    <row r="178" spans="1:7" s="4" customFormat="1" x14ac:dyDescent="0.2">
      <c r="A178" s="354">
        <v>7</v>
      </c>
      <c r="B178" s="366" t="str">
        <f>สรุปงบ!B179</f>
        <v>การพัฒนานักศึกษาฝึกประสบการณ์วิชาชีพครูคณะครุศาสตร์สู่ความเป็นเลิศทางการศึกษา</v>
      </c>
      <c r="C178" s="12"/>
      <c r="D178" s="12"/>
      <c r="E178" s="12"/>
      <c r="F178" s="12"/>
      <c r="G178" s="367" t="str">
        <f>สรุปงบ!D179</f>
        <v>คณะครุศาสตร์</v>
      </c>
    </row>
    <row r="179" spans="1:7" s="4" customFormat="1" x14ac:dyDescent="0.2">
      <c r="A179" s="354">
        <v>8</v>
      </c>
      <c r="B179" s="366" t="str">
        <f>สรุปงบ!B180</f>
        <v>การเรียนรู้ร่วมกับผู้ประกอบการฟาร์มเพาะพันธุ์กุ้งทะเล</v>
      </c>
      <c r="C179" s="12"/>
      <c r="D179" s="12"/>
      <c r="E179" s="12"/>
      <c r="F179" s="12"/>
      <c r="G179" s="367" t="str">
        <f>สรุปงบ!D180</f>
        <v>คณะเทคโนโลยีการเกษตร</v>
      </c>
    </row>
    <row r="180" spans="1:7" s="4" customFormat="1" x14ac:dyDescent="0.2">
      <c r="A180" s="354">
        <v>9</v>
      </c>
      <c r="B180" s="366" t="str">
        <f>สรุปงบ!B181</f>
        <v>การเรียนรู้จากผู้ประกอบการ และการฝึกปฏิบัติงานในฟาร์มจริง</v>
      </c>
      <c r="C180" s="12"/>
      <c r="D180" s="12"/>
      <c r="E180" s="12"/>
      <c r="F180" s="12"/>
      <c r="G180" s="367" t="str">
        <f>สรุปงบ!D181</f>
        <v>คณะเทคโนโลยีการเกษตร</v>
      </c>
    </row>
    <row r="181" spans="1:7" s="4" customFormat="1" x14ac:dyDescent="0.2">
      <c r="A181" s="354">
        <v>10</v>
      </c>
      <c r="B181" s="366" t="str">
        <f>สรุปงบ!B182</f>
        <v>พัฒนาการเรียนรู้ของนักศึกษาการตลาดร่วมกับสถานประกอบการ</v>
      </c>
      <c r="C181" s="12"/>
      <c r="D181" s="12"/>
      <c r="E181" s="12"/>
      <c r="F181" s="12"/>
      <c r="G181" s="367" t="str">
        <f>สรุปงบ!D182</f>
        <v>คณะวิทยาการจัดการ</v>
      </c>
    </row>
    <row r="182" spans="1:7" s="4" customFormat="1" x14ac:dyDescent="0.2">
      <c r="A182" s="354">
        <v>11</v>
      </c>
      <c r="B182" s="366" t="str">
        <f>สรุปงบ!B183</f>
        <v>การเรียนรู้ของนักศึกษาร่วมกับสถานประกอบการ</v>
      </c>
      <c r="C182" s="12"/>
      <c r="D182" s="12"/>
      <c r="E182" s="12"/>
      <c r="F182" s="12"/>
      <c r="G182" s="367" t="str">
        <f>สรุปงบ!D183</f>
        <v>คณะวิทยาการจัดการ</v>
      </c>
    </row>
    <row r="183" spans="1:7" s="4" customFormat="1" x14ac:dyDescent="0.2">
      <c r="A183" s="354">
        <v>12</v>
      </c>
      <c r="B183" s="366" t="str">
        <f>สรุปงบ!B184</f>
        <v>การเรียนรู้เชิงปฏิบัติการด้านการจัดการธุรกิจค้าปลึกสมัยใหม่ (ร่วมกับบิ๊กซี แม็คโคร อิชิตัน เซนทรัล และบริษัทในเครือฯลฯ)</v>
      </c>
      <c r="C183" s="12"/>
      <c r="D183" s="12"/>
      <c r="E183" s="12"/>
      <c r="F183" s="12"/>
      <c r="G183" s="367" t="str">
        <f>สรุปงบ!D184</f>
        <v>คณะวิทยาการจัดการ</v>
      </c>
    </row>
    <row r="184" spans="1:7" s="4" customFormat="1" x14ac:dyDescent="0.2">
      <c r="A184" s="354">
        <v>13</v>
      </c>
      <c r="B184" s="366" t="str">
        <f>สรุปงบ!B185</f>
        <v>นวัตกรรมการเรียนรู้ตามนโยบายไทยแลนด์ 4.0 ร่วมกับบริษัทเอกชน</v>
      </c>
      <c r="C184" s="12"/>
      <c r="D184" s="12"/>
      <c r="E184" s="12"/>
      <c r="F184" s="12"/>
      <c r="G184" s="367" t="str">
        <f>สรุปงบ!D185</f>
        <v>คณะวิทยาการจัดการ</v>
      </c>
    </row>
    <row r="185" spans="1:7" s="4" customFormat="1" ht="43.5" x14ac:dyDescent="0.2">
      <c r="A185" s="354">
        <v>14</v>
      </c>
      <c r="B185" s="366" t="str">
        <f>สรุปงบ!B186</f>
        <v>พัฒนาการเรียนรู้ของนักศึกษาร่วมกับสถานประกอบการ (Work Integrated Learning : WIL) ด้านพลังงานทดแทนและการอนุรักษ์พลังงาน</v>
      </c>
      <c r="C185" s="12"/>
      <c r="D185" s="12"/>
      <c r="E185" s="12"/>
      <c r="F185" s="12"/>
      <c r="G185" s="367" t="str">
        <f>สรุปงบ!D186</f>
        <v>คณะวิศวกรรมศาสตร์และเทคโนโลยีอุตสาหกรรม</v>
      </c>
    </row>
    <row r="186" spans="1:7" s="4" customFormat="1" x14ac:dyDescent="0.2">
      <c r="A186" s="354">
        <v>15</v>
      </c>
      <c r="B186" s="366" t="str">
        <f>สรุปงบ!B187</f>
        <v>ร่วมมือพัฒนาการเรียนรู้ร่วมกับสถานประกอบการ สาขาวิชาวิศวกรรมสารสนเทศและการสื่อสาร</v>
      </c>
      <c r="C186" s="12"/>
      <c r="D186" s="12"/>
      <c r="E186" s="12"/>
      <c r="F186" s="12"/>
      <c r="G186" s="367" t="str">
        <f>สรุปงบ!D187</f>
        <v>คณะวิศวกรรมศาสตร์และเทคโนโลยีอุตสาหกรรม</v>
      </c>
    </row>
    <row r="187" spans="1:7" s="4" customFormat="1" x14ac:dyDescent="0.2">
      <c r="A187" s="354">
        <v>16</v>
      </c>
      <c r="B187" s="366" t="str">
        <f>สรุปงบ!B188</f>
        <v>การศึกษาดูงานภาคอุตสาหกรรมด้านเทคโนโลยีไฟฟ้าและทำความร่วมมือกับสถานประกอบการณ์เพื่อดำเนินการสหกิจศึกษา</v>
      </c>
      <c r="C187" s="12"/>
      <c r="D187" s="12"/>
      <c r="E187" s="12"/>
      <c r="F187" s="12"/>
      <c r="G187" s="367" t="str">
        <f>สรุปงบ!D188</f>
        <v>คณะวิศวกรรมศาสตร์และเทคโนโลยีอุตสาหกรรม</v>
      </c>
    </row>
    <row r="188" spans="1:7" s="4" customFormat="1" x14ac:dyDescent="0.2">
      <c r="A188" s="354">
        <v>17</v>
      </c>
      <c r="B188" s="366" t="str">
        <f>สรุปงบ!B189</f>
        <v>ศึกษาเรียนรู้จากสถานประกอบการจริงเพื่อเท่าทันเทคโนโลยี</v>
      </c>
      <c r="C188" s="12"/>
      <c r="D188" s="12"/>
      <c r="E188" s="12"/>
      <c r="F188" s="12"/>
      <c r="G188" s="367" t="str">
        <f>สรุปงบ!D189</f>
        <v>คณะวิศวกรรมศาสตร์และเทคโนโลยีอุตสาหกรรม</v>
      </c>
    </row>
    <row r="189" spans="1:7" s="4" customFormat="1" x14ac:dyDescent="0.2">
      <c r="A189" s="354">
        <v>18</v>
      </c>
      <c r="B189" s="366" t="str">
        <f>สรุปงบ!B190</f>
        <v>การส่งเสริมการเรียนรู้ของผู้เรียนกับสถานประกอบการ บริษัท Pilaster Studio Design</v>
      </c>
      <c r="C189" s="12"/>
      <c r="D189" s="12"/>
      <c r="E189" s="12"/>
      <c r="F189" s="12"/>
      <c r="G189" s="367" t="str">
        <f>สรุปงบ!D190</f>
        <v>คณะวิศวกรรมศาสตร์และเทคโนโลยีอุตสาหกรรม</v>
      </c>
    </row>
    <row r="190" spans="1:7" s="4" customFormat="1" x14ac:dyDescent="0.2">
      <c r="A190" s="354">
        <v>19</v>
      </c>
      <c r="B190" s="366" t="str">
        <f>สรุปงบ!B191</f>
        <v>ศึกษาดูงานโรงเรียน</v>
      </c>
      <c r="C190" s="12"/>
      <c r="D190" s="12"/>
      <c r="E190" s="12"/>
      <c r="F190" s="12"/>
      <c r="G190" s="367" t="str">
        <f>สรุปงบ!D191</f>
        <v>คณะวิศวกรรมศาสตร์และเทคโนโลยีอุตสาหกรรม</v>
      </c>
    </row>
    <row r="191" spans="1:7" s="4" customFormat="1" x14ac:dyDescent="0.2">
      <c r="A191" s="354">
        <v>20</v>
      </c>
      <c r="B191" s="366" t="str">
        <f>สรุปงบ!B192</f>
        <v>Growing up with HUSS ตอน ความลับของอาเซียน</v>
      </c>
      <c r="C191" s="12"/>
      <c r="D191" s="12"/>
      <c r="E191" s="12"/>
      <c r="F191" s="12"/>
      <c r="G191" s="367" t="str">
        <f>สรุปงบ!D192</f>
        <v>คณะวิศวกรรมศาสตร์และเทคโนโลยีอุตสาหกรรม</v>
      </c>
    </row>
    <row r="192" spans="1:7" s="4" customFormat="1" x14ac:dyDescent="0.2">
      <c r="A192" s="354">
        <v>21</v>
      </c>
      <c r="B192" s="366" t="str">
        <f>สรุปงบ!B193</f>
        <v>แลกเปลี่ยนเรียนรู้ด้านการบริหารหลักสูตรและบันทึกความร่วมมือ MOU กับมหาวิทยาลัยราชภัฏสวนดุสิต</v>
      </c>
      <c r="C192" s="12"/>
      <c r="D192" s="12"/>
      <c r="E192" s="12"/>
      <c r="F192" s="12"/>
      <c r="G192" s="367" t="str">
        <f>สรุปงบ!D193</f>
        <v>คณะมนุษยศาสตร์และสังคมศาสตร์</v>
      </c>
    </row>
    <row r="193" spans="1:7" s="4" customFormat="1" x14ac:dyDescent="0.2">
      <c r="A193" s="354">
        <v>22</v>
      </c>
      <c r="B193" s="366" t="str">
        <f>สรุปงบ!B194</f>
        <v>เสริมทักษะการปฏิบัติงานด้านการโรงแรมและการท่องเที่ยว</v>
      </c>
      <c r="C193" s="12"/>
      <c r="D193" s="12"/>
      <c r="E193" s="12"/>
      <c r="F193" s="12"/>
      <c r="G193" s="367" t="str">
        <f>สรุปงบ!D194</f>
        <v>คณะมนุษยศาสตร์และสังคมศาสตร์</v>
      </c>
    </row>
    <row r="194" spans="1:7" s="4" customFormat="1" x14ac:dyDescent="0.2">
      <c r="A194" s="354">
        <v>23</v>
      </c>
      <c r="B194" s="366" t="str">
        <f>สรุปงบ!B195</f>
        <v>ฝึกปฏิบัติการสอนในสถานศึกษาด้วยกิจกรรมการสอนศิลปะสำหรับเด็ก</v>
      </c>
      <c r="C194" s="12"/>
      <c r="D194" s="12"/>
      <c r="E194" s="12"/>
      <c r="F194" s="12"/>
      <c r="G194" s="367" t="str">
        <f>สรุปงบ!D195</f>
        <v>คณะมนุษยศาสตร์และสังคมศาสตร์</v>
      </c>
    </row>
    <row r="195" spans="1:7" s="4" customFormat="1" x14ac:dyDescent="0.2">
      <c r="A195" s="354">
        <v>24</v>
      </c>
      <c r="B195" s="366" t="str">
        <f>สรุปงบ!B196</f>
        <v>เรียนรู้วิชาการ ก้าวย่างตามรอยพ่อของนักเรียนโรงเรียนศรัทธาสมุทร จังหวัดสมุทรสงคราม</v>
      </c>
      <c r="C195" s="12"/>
      <c r="D195" s="12"/>
      <c r="E195" s="12"/>
      <c r="F195" s="12"/>
      <c r="G195" s="367" t="str">
        <f>สรุปงบ!D196</f>
        <v>คณะมนุษยศาสตร์และสังคมศาสตร์</v>
      </c>
    </row>
    <row r="196" spans="1:7" s="4" customFormat="1" x14ac:dyDescent="0.2">
      <c r="A196" s="354">
        <v>25</v>
      </c>
      <c r="B196" s="366" t="str">
        <f>สรุปงบ!B197</f>
        <v>ค่ายเยาวชนดนตรีและนาฏศิลป์ โรงเรียนหนองหญ้าปล้องวิทยา (MOU)</v>
      </c>
      <c r="C196" s="12"/>
      <c r="D196" s="12"/>
      <c r="E196" s="12"/>
      <c r="F196" s="12"/>
      <c r="G196" s="367" t="str">
        <f>สรุปงบ!D197</f>
        <v>คณะมนุษยศาสตร์และสังคมศาสตร์</v>
      </c>
    </row>
    <row r="197" spans="1:7" s="4" customFormat="1" x14ac:dyDescent="0.2">
      <c r="A197" s="354">
        <v>26</v>
      </c>
      <c r="B197" s="366" t="str">
        <f>สรุปงบ!B198</f>
        <v>เรียนรู้งานแปลและงานธุรกิจอย่างมืออาชีพ</v>
      </c>
      <c r="C197" s="12"/>
      <c r="D197" s="12"/>
      <c r="E197" s="12"/>
      <c r="F197" s="12"/>
      <c r="G197" s="367" t="str">
        <f>สรุปงบ!D198</f>
        <v>คณะมนุษยศาสตร์และสังคมศาสตร์</v>
      </c>
    </row>
    <row r="198" spans="1:7" s="4" customFormat="1" x14ac:dyDescent="0.2">
      <c r="A198" s="354">
        <v>27</v>
      </c>
      <c r="B198" s="366" t="str">
        <f>สรุปงบ!B199</f>
        <v>การพัฒนาการเรียนรู้ของนักศึกษาสาขาวิชาภาษาจีนร่วมกับสถานศึกษา</v>
      </c>
      <c r="C198" s="12"/>
      <c r="D198" s="12"/>
      <c r="E198" s="12"/>
      <c r="F198" s="12"/>
      <c r="G198" s="367" t="str">
        <f>สรุปงบ!D199</f>
        <v>คณะมนุษยศาสตร์และสังคมศาสตร์</v>
      </c>
    </row>
    <row r="199" spans="1:7" s="4" customFormat="1" x14ac:dyDescent="0.2">
      <c r="A199" s="354">
        <v>28</v>
      </c>
      <c r="B199" s="366" t="str">
        <f>สรุปงบ!B200</f>
        <v>การพัฒนาการเรียนรู้ร่วมกับเครือข่ายการพัมนา และการสร้างความรุดหน้าทางวิชาการ</v>
      </c>
      <c r="C199" s="12"/>
      <c r="D199" s="12"/>
      <c r="E199" s="12"/>
      <c r="F199" s="12"/>
      <c r="G199" s="367" t="str">
        <f>สรุปงบ!D200</f>
        <v>คณะมนุษยศาสตร์และสังคมศาสตร์</v>
      </c>
    </row>
    <row r="200" spans="1:7" s="4" customFormat="1" x14ac:dyDescent="0.2">
      <c r="A200" s="354">
        <v>29</v>
      </c>
      <c r="B200" s="366" t="str">
        <f>สรุปงบ!B201</f>
        <v>นำเสนอผลงานฝึกประสบการณ์วิชาชีพ สาขาวิชารัฐประศาสนศาสตร์ ปีการศึกษา 2560</v>
      </c>
      <c r="C200" s="12"/>
      <c r="D200" s="12"/>
      <c r="E200" s="12"/>
      <c r="F200" s="12"/>
      <c r="G200" s="367" t="str">
        <f>สรุปงบ!D201</f>
        <v>คณะมนุษยศาสตร์และสังคมศาสตร์</v>
      </c>
    </row>
    <row r="201" spans="1:7" s="14" customFormat="1" x14ac:dyDescent="0.2">
      <c r="A201" s="350">
        <v>2.2999999999999998</v>
      </c>
      <c r="B201" s="345" t="s">
        <v>97</v>
      </c>
      <c r="C201" s="13"/>
      <c r="D201" s="13"/>
      <c r="E201" s="13"/>
      <c r="F201" s="13"/>
      <c r="G201" s="13"/>
    </row>
    <row r="202" spans="1:7" s="296" customFormat="1" x14ac:dyDescent="0.2">
      <c r="A202" s="356" t="s">
        <v>102</v>
      </c>
      <c r="B202" s="341" t="s">
        <v>98</v>
      </c>
      <c r="C202" s="295"/>
      <c r="D202" s="295"/>
      <c r="E202" s="295"/>
      <c r="F202" s="295"/>
      <c r="G202" s="295"/>
    </row>
    <row r="203" spans="1:7" s="4" customFormat="1" x14ac:dyDescent="0.2">
      <c r="A203" s="354">
        <v>1</v>
      </c>
      <c r="B203" s="342" t="str">
        <f>สรุปงบ!B204</f>
        <v>อบรมทักษะการสอนด้วยภาษาอังกฤษและการสร้างสื่อการสอนอิเล็กทรอนิกส์</v>
      </c>
      <c r="C203" s="12"/>
      <c r="D203" s="12"/>
      <c r="E203" s="12"/>
      <c r="F203" s="12"/>
      <c r="G203" s="10" t="str">
        <f>สรุปงบ!D204</f>
        <v>คณะวิทยาศาสตร์และเทคโนโลยี</v>
      </c>
    </row>
    <row r="204" spans="1:7" s="4" customFormat="1" x14ac:dyDescent="0.2">
      <c r="A204" s="354">
        <v>2</v>
      </c>
      <c r="B204" s="342" t="str">
        <f>สรุปงบ!B205</f>
        <v>สร้างสื่ออิเล็กทรอสิกส์ของคณาจารย์คณะเทคโนโลยีสารสนเทศ</v>
      </c>
      <c r="C204" s="12"/>
      <c r="D204" s="12"/>
      <c r="E204" s="12"/>
      <c r="F204" s="12"/>
      <c r="G204" s="10" t="str">
        <f>สรุปงบ!D205</f>
        <v>คณะเทคโนโลยีสารสนเทศ</v>
      </c>
    </row>
    <row r="205" spans="1:7" s="4" customFormat="1" x14ac:dyDescent="0.2">
      <c r="A205" s="354">
        <v>3</v>
      </c>
      <c r="B205" s="342" t="str">
        <f>สรุปงบ!B206</f>
        <v>ฝึกปฏิบัติการทักษะวิชาชีพด้านคอมพิวเตอร์เฉพาะทาง</v>
      </c>
      <c r="C205" s="12"/>
      <c r="D205" s="12"/>
      <c r="E205" s="12"/>
      <c r="F205" s="12"/>
      <c r="G205" s="10" t="str">
        <f>สรุปงบ!D206</f>
        <v>คณะเทคโนโลยีสารสนเทศ</v>
      </c>
    </row>
    <row r="206" spans="1:7" s="4" customFormat="1" x14ac:dyDescent="0.2">
      <c r="A206" s="354">
        <v>4</v>
      </c>
      <c r="B206" s="342" t="str">
        <f>สรุปงบ!B207</f>
        <v>พัฒนาทักษะการสอนโดยเน้นการเรียนแบบ Active Learning ของคณะเทคโนโลยีสารสนเทศ</v>
      </c>
      <c r="C206" s="12"/>
      <c r="D206" s="12"/>
      <c r="E206" s="12"/>
      <c r="F206" s="12"/>
      <c r="G206" s="10" t="str">
        <f>สรุปงบ!D207</f>
        <v>คณะเทคโนโลยีสารสนเทศ</v>
      </c>
    </row>
    <row r="207" spans="1:7" s="4" customFormat="1" x14ac:dyDescent="0.2">
      <c r="A207" s="354">
        <v>5</v>
      </c>
      <c r="B207" s="342" t="str">
        <f>สรุปงบ!B208</f>
        <v>สนับสนุนการสร้างนวัตกรรมดิจิทัลตามนโยบาย Thailand 4.0 เพื่อส่งเสริมความคิดสร้างสรรค์ของนักศึกษา</v>
      </c>
      <c r="C207" s="12"/>
      <c r="D207" s="12"/>
      <c r="E207" s="12"/>
      <c r="F207" s="12"/>
      <c r="G207" s="10" t="str">
        <f>สรุปงบ!D208</f>
        <v>คณะเทคโนโลยีสารสนเทศ</v>
      </c>
    </row>
    <row r="208" spans="1:7" s="4" customFormat="1" x14ac:dyDescent="0.2">
      <c r="A208" s="354">
        <v>6</v>
      </c>
      <c r="B208" s="342" t="str">
        <f>สรุปงบ!B209</f>
        <v>การพัฒนาการเรียนรู้ของอาจารย์คณะเทคโนโลยีสารสนเทศร่วมกับสถานประกอบการ</v>
      </c>
      <c r="C208" s="12"/>
      <c r="D208" s="12"/>
      <c r="E208" s="12"/>
      <c r="F208" s="12"/>
      <c r="G208" s="10" t="str">
        <f>สรุปงบ!D209</f>
        <v>คณะเทคโนโลยีสารสนเทศ</v>
      </c>
    </row>
    <row r="209" spans="1:7" s="4" customFormat="1" x14ac:dyDescent="0.2">
      <c r="A209" s="354">
        <v>7</v>
      </c>
      <c r="B209" s="342" t="str">
        <f>สรุปงบ!B210</f>
        <v>การพัฒนาทักษะการสร้างสื่ออิเล็กทรอนิกส์ที่ใช้ในการเรียนการสอนของอาจารย์สาขาวิชาการศึกษาปฐมวัย</v>
      </c>
      <c r="C209" s="12"/>
      <c r="D209" s="12"/>
      <c r="E209" s="12"/>
      <c r="F209" s="12"/>
      <c r="G209" s="10" t="str">
        <f>สรุปงบ!D210</f>
        <v>คณะครุศาสตร์</v>
      </c>
    </row>
    <row r="210" spans="1:7" s="4" customFormat="1" x14ac:dyDescent="0.2">
      <c r="A210" s="354">
        <v>8</v>
      </c>
      <c r="B210" s="342" t="str">
        <f>สรุปงบ!B211</f>
        <v>พัฒนาทักษะการสอนแบบ e-learning สำหรับอาจารย์คณะครุศาสตร์</v>
      </c>
      <c r="C210" s="12"/>
      <c r="D210" s="12"/>
      <c r="E210" s="12"/>
      <c r="F210" s="12"/>
      <c r="G210" s="10" t="str">
        <f>สรุปงบ!D211</f>
        <v>คณะครุศาสตร์</v>
      </c>
    </row>
    <row r="211" spans="1:7" s="4" customFormat="1" x14ac:dyDescent="0.2">
      <c r="A211" s="354">
        <v>9</v>
      </c>
      <c r="B211" s="342" t="str">
        <f>สรุปงบ!B212</f>
        <v>การจัดที่ปรึกษาทำผลงานวิชาการ (เอกสาร/ตำรา) ของคณาจารย์คณะครุศาสตร์</v>
      </c>
      <c r="C211" s="12"/>
      <c r="D211" s="12"/>
      <c r="E211" s="12"/>
      <c r="F211" s="12"/>
      <c r="G211" s="10" t="str">
        <f>สรุปงบ!D212</f>
        <v>คณะครุศาสตร์</v>
      </c>
    </row>
    <row r="212" spans="1:7" s="4" customFormat="1" x14ac:dyDescent="0.2">
      <c r="A212" s="354">
        <v>10</v>
      </c>
      <c r="B212" s="342" t="str">
        <f>สรุปงบ!B213</f>
        <v>พัฒนาทักษะการสอนการปฏิบัติการและสื่อการเรียนรู้สำหรับครูสาขาวิชาพลศึกษา</v>
      </c>
      <c r="C212" s="12"/>
      <c r="D212" s="12"/>
      <c r="E212" s="12"/>
      <c r="F212" s="12"/>
      <c r="G212" s="10" t="str">
        <f>สรุปงบ!D213</f>
        <v>คณะครุศาสตร์</v>
      </c>
    </row>
    <row r="213" spans="1:7" s="4" customFormat="1" x14ac:dyDescent="0.2">
      <c r="A213" s="354">
        <v>11</v>
      </c>
      <c r="B213" s="342" t="str">
        <f>สรุปงบ!B214</f>
        <v>ส่งเสริมและช่วยเหลือทักษะการรู้สารสนเทศ</v>
      </c>
      <c r="C213" s="12"/>
      <c r="D213" s="12"/>
      <c r="E213" s="12"/>
      <c r="F213" s="12"/>
      <c r="G213" s="10" t="str">
        <f>สรุปงบ!D214</f>
        <v>สำนักวิทยบริการและเทคโนโลยีสารสนเทศ</v>
      </c>
    </row>
    <row r="214" spans="1:7" s="4" customFormat="1" x14ac:dyDescent="0.2">
      <c r="A214" s="354">
        <v>12</v>
      </c>
      <c r="B214" s="342" t="str">
        <f>สรุปงบ!B215</f>
        <v>การพัฒนาเทคนิคการจัดการเรียนรู้แบบ Active Learning คณะเทคโนโลยีการเกษตร</v>
      </c>
      <c r="C214" s="12"/>
      <c r="D214" s="12"/>
      <c r="E214" s="12"/>
      <c r="F214" s="12"/>
      <c r="G214" s="10" t="str">
        <f>สรุปงบ!D215</f>
        <v>คณะเทคโนโลยีการเกษตร</v>
      </c>
    </row>
    <row r="215" spans="1:7" s="4" customFormat="1" x14ac:dyDescent="0.2">
      <c r="A215" s="354">
        <v>13</v>
      </c>
      <c r="B215" s="342" t="str">
        <f>สรุปงบ!B216</f>
        <v>พัฒนาทักษะการสอนของคณาจารย์แบบ Action Learning ในรูปแบบการอบรมสัมมนา</v>
      </c>
      <c r="C215" s="12"/>
      <c r="D215" s="12"/>
      <c r="E215" s="12"/>
      <c r="F215" s="12"/>
      <c r="G215" s="10" t="str">
        <f>สรุปงบ!D216</f>
        <v>คณะวิศวกรรมศาสตร์และเทคโนโลยีอุตสาหกรรม</v>
      </c>
    </row>
    <row r="216" spans="1:7" s="4" customFormat="1" x14ac:dyDescent="0.2">
      <c r="A216" s="354">
        <v>14</v>
      </c>
      <c r="B216" s="342" t="str">
        <f>สรุปงบ!B217</f>
        <v>ศึกษาดูงานด้านการอนุรักษ์พลังงานและฝึกปฏิบัติการพัฒนาความสามารถของนักศึกษาด้านการอนุรักษ์พลังงาน</v>
      </c>
      <c r="C216" s="12"/>
      <c r="D216" s="12"/>
      <c r="E216" s="12"/>
      <c r="F216" s="12"/>
      <c r="G216" s="10" t="str">
        <f>สรุปงบ!D217</f>
        <v>คณะวิศวกรรมศาสตร์และเทคโนโลยีอุตสาหกรรม</v>
      </c>
    </row>
    <row r="217" spans="1:7" s="4" customFormat="1" x14ac:dyDescent="0.2">
      <c r="A217" s="354">
        <v>15</v>
      </c>
      <c r="B217" s="342" t="str">
        <f>สรุปงบ!B218</f>
        <v>การอบรมเชิงปฏิบัติการ การสอนแบบ Active Learnig : Technology driven-learning</v>
      </c>
      <c r="C217" s="12"/>
      <c r="D217" s="12"/>
      <c r="E217" s="12"/>
      <c r="F217" s="12"/>
      <c r="G217" s="10" t="str">
        <f>สรุปงบ!D218</f>
        <v>คณะวิศวกรรมศาสตร์และเทคโนโลยีอุตสาหกรรม</v>
      </c>
    </row>
    <row r="218" spans="1:7" s="4" customFormat="1" x14ac:dyDescent="0.2">
      <c r="A218" s="354">
        <v>16</v>
      </c>
      <c r="B218" s="342" t="str">
        <f>สรุปงบ!B219</f>
        <v>การพัมนาอาจารย์เพื่อการเขียนเอกสารประกอบการสอนและตำราทางวิศวกรรมและเทคโนโลยี</v>
      </c>
      <c r="C218" s="12"/>
      <c r="D218" s="12"/>
      <c r="E218" s="12"/>
      <c r="F218" s="12"/>
      <c r="G218" s="10" t="str">
        <f>สรุปงบ!D219</f>
        <v>คณะวิศวกรรมศาสตร์และเทคโนโลยีอุตสาหกรรม</v>
      </c>
    </row>
    <row r="219" spans="1:7" s="4" customFormat="1" x14ac:dyDescent="0.2">
      <c r="A219" s="354">
        <v>17</v>
      </c>
      <c r="B219" s="342" t="str">
        <f>สรุปงบ!B220</f>
        <v>อบรมคณาจารย์นิเทศสหกิจศึกษาสาขาวิชาวิศวกรรมอุตสาหการ</v>
      </c>
      <c r="C219" s="12"/>
      <c r="D219" s="12"/>
      <c r="E219" s="12"/>
      <c r="F219" s="12"/>
      <c r="G219" s="10" t="str">
        <f>สรุปงบ!D220</f>
        <v>คณะวิศวกรรมศาสตร์และเทคโนโลยีอุตสาหกรรม</v>
      </c>
    </row>
    <row r="220" spans="1:7" s="4" customFormat="1" x14ac:dyDescent="0.2">
      <c r="A220" s="354">
        <v>18</v>
      </c>
      <c r="B220" s="342" t="str">
        <f>สรุปงบ!B221</f>
        <v>พัฒนาทักษะทางวิชาการของอาจารย์สาขาวิชาวิศวกรรมสารสนเทศและการสื่อสาร</v>
      </c>
      <c r="C220" s="12"/>
      <c r="D220" s="12"/>
      <c r="E220" s="12"/>
      <c r="F220" s="12"/>
      <c r="G220" s="10" t="str">
        <f>สรุปงบ!D221</f>
        <v>คณะวิศวกรรมศาสตร์และเทคโนโลยีอุตสาหกรรม</v>
      </c>
    </row>
    <row r="221" spans="1:7" s="4" customFormat="1" x14ac:dyDescent="0.2">
      <c r="A221" s="354">
        <v>19</v>
      </c>
      <c r="B221" s="342" t="str">
        <f>สรุปงบ!B222</f>
        <v>การพัฒนาอาจารย์ด้านทักษะวิชาชีพวิศวกรรมไฟฟ้า</v>
      </c>
      <c r="C221" s="12"/>
      <c r="D221" s="12"/>
      <c r="E221" s="12"/>
      <c r="F221" s="12"/>
      <c r="G221" s="10" t="str">
        <f>สรุปงบ!D222</f>
        <v>คณะวิศวกรรมศาสตร์และเทคโนโลยีอุตสาหกรรม</v>
      </c>
    </row>
    <row r="222" spans="1:7" s="4" customFormat="1" x14ac:dyDescent="0.2">
      <c r="A222" s="354">
        <v>20</v>
      </c>
      <c r="B222" s="342" t="str">
        <f>สรุปงบ!B223</f>
        <v>อบรมเชิงปฏิบัติการการจำลองเสมือนจริง CFD ขั้นสูง ด้วยโปรแกรมคอมพิวเตอร์</v>
      </c>
      <c r="C222" s="12"/>
      <c r="D222" s="12"/>
      <c r="E222" s="12"/>
      <c r="F222" s="12"/>
      <c r="G222" s="10" t="str">
        <f>สรุปงบ!D223</f>
        <v>คณะวิศวกรรมศาสตร์และเทคโนโลยีอุตสาหกรรม</v>
      </c>
    </row>
    <row r="223" spans="1:7" s="4" customFormat="1" x14ac:dyDescent="0.2">
      <c r="A223" s="354">
        <v>21</v>
      </c>
      <c r="B223" s="342" t="str">
        <f>สรุปงบ!B224</f>
        <v>อบรมเชิงปฏิบัติการการจำลองเสมือนจริงวิธีไฟไนต์เอลิเมนต์ ด้วยโปรแกรมคอมพิวเตอร์ ครั้งที่ 3</v>
      </c>
      <c r="C223" s="12"/>
      <c r="D223" s="12"/>
      <c r="E223" s="12"/>
      <c r="F223" s="12"/>
      <c r="G223" s="10" t="str">
        <f>สรุปงบ!D224</f>
        <v>คณะวิศวกรรมศาสตร์และเทคโนโลยีอุตสาหกรรม</v>
      </c>
    </row>
    <row r="224" spans="1:7" s="4" customFormat="1" x14ac:dyDescent="0.2">
      <c r="A224" s="354">
        <v>22</v>
      </c>
      <c r="B224" s="342" t="str">
        <f>สรุปงบ!B225</f>
        <v>การผลิตสื่ออิเล็กทรอนิกส์ของอาจารย์สำหรับการเรียนการสอนคณะมนุษย์</v>
      </c>
      <c r="C224" s="12"/>
      <c r="D224" s="12"/>
      <c r="E224" s="12"/>
      <c r="F224" s="12"/>
      <c r="G224" s="10" t="str">
        <f>สรุปงบ!D225</f>
        <v>คณะมนุษยศาสตร์และสังคมศาสตร์</v>
      </c>
    </row>
    <row r="225" spans="1:7" s="4" customFormat="1" x14ac:dyDescent="0.2">
      <c r="A225" s="354">
        <v>23</v>
      </c>
      <c r="B225" s="342" t="str">
        <f>สรุปงบ!B226</f>
        <v>วารสาร เพชรปริทัศน์</v>
      </c>
      <c r="C225" s="12"/>
      <c r="D225" s="12"/>
      <c r="E225" s="12"/>
      <c r="F225" s="12"/>
      <c r="G225" s="10" t="str">
        <f>สรุปงบ!D226</f>
        <v>คณะมนุษยศาสตร์และสังคมศาสตร์</v>
      </c>
    </row>
    <row r="226" spans="1:7" s="14" customFormat="1" ht="43.5" x14ac:dyDescent="0.2">
      <c r="A226" s="350">
        <v>2.4</v>
      </c>
      <c r="B226" s="345" t="s">
        <v>103</v>
      </c>
      <c r="C226" s="13"/>
      <c r="D226" s="13"/>
      <c r="E226" s="13"/>
      <c r="F226" s="13"/>
      <c r="G226" s="13"/>
    </row>
    <row r="227" spans="1:7" s="296" customFormat="1" x14ac:dyDescent="0.2">
      <c r="A227" s="356" t="s">
        <v>106</v>
      </c>
      <c r="B227" s="341" t="s">
        <v>9</v>
      </c>
      <c r="C227" s="295"/>
      <c r="D227" s="295"/>
      <c r="E227" s="295"/>
      <c r="F227" s="295"/>
      <c r="G227" s="295"/>
    </row>
    <row r="228" spans="1:7" s="4" customFormat="1" x14ac:dyDescent="0.2">
      <c r="A228" s="354">
        <v>1</v>
      </c>
      <c r="B228" s="342" t="str">
        <f>สรุปงบ!B229</f>
        <v>การพัฒนาทักษะด้านอาหารโดยเชฟมืออาชีพ</v>
      </c>
      <c r="C228" s="12"/>
      <c r="D228" s="12"/>
      <c r="E228" s="12"/>
      <c r="F228" s="12"/>
      <c r="G228" s="10" t="str">
        <f>สรุปงบ!D229</f>
        <v>คณะวิทยาศาสตร์และเทคโนโลยี</v>
      </c>
    </row>
    <row r="229" spans="1:7" s="4" customFormat="1" x14ac:dyDescent="0.2">
      <c r="A229" s="354">
        <v>2</v>
      </c>
      <c r="B229" s="342" t="str">
        <f>สรุปงบ!B230</f>
        <v>เตรียมความพร้อมก่อนฝึกประสบการณ์วิชาชีพ</v>
      </c>
      <c r="C229" s="12"/>
      <c r="D229" s="12"/>
      <c r="E229" s="12"/>
      <c r="F229" s="12"/>
      <c r="G229" s="10" t="str">
        <f>สรุปงบ!D230</f>
        <v>คณะวิทยาศาสตร์และเทคโนโลยี</v>
      </c>
    </row>
    <row r="230" spans="1:7" s="4" customFormat="1" x14ac:dyDescent="0.2">
      <c r="A230" s="354">
        <v>3</v>
      </c>
      <c r="B230" s="342" t="str">
        <f>สรุปงบ!B231</f>
        <v>เตรียมความพร้อมของนักศึกษาก่อนเข้าศึกษา</v>
      </c>
      <c r="C230" s="12"/>
      <c r="D230" s="12"/>
      <c r="E230" s="12"/>
      <c r="F230" s="12"/>
      <c r="G230" s="10" t="str">
        <f>สรุปงบ!D231</f>
        <v>คณะวิทยาศาสตร์และเทคโนโลยี</v>
      </c>
    </row>
    <row r="231" spans="1:7" s="4" customFormat="1" x14ac:dyDescent="0.2">
      <c r="A231" s="354">
        <v>4</v>
      </c>
      <c r="B231" s="342" t="str">
        <f>สรุปงบ!B232</f>
        <v>เตรียมความพร้อมก่อนสอบบรรจุครู</v>
      </c>
      <c r="C231" s="12"/>
      <c r="D231" s="12"/>
      <c r="E231" s="12"/>
      <c r="F231" s="12"/>
      <c r="G231" s="10" t="str">
        <f>สรุปงบ!D232</f>
        <v>คณะวิทยาศาสตร์และเทคโนโลยี</v>
      </c>
    </row>
    <row r="232" spans="1:7" s="4" customFormat="1" x14ac:dyDescent="0.2">
      <c r="A232" s="354">
        <v>5</v>
      </c>
      <c r="B232" s="342" t="str">
        <f>สรุปงบ!B233</f>
        <v>ประกวดแข่งขันและนำเสนอผลงานวิชาการของนักศึกษา</v>
      </c>
      <c r="C232" s="12"/>
      <c r="D232" s="12"/>
      <c r="E232" s="12"/>
      <c r="F232" s="12"/>
      <c r="G232" s="10" t="str">
        <f>สรุปงบ!D233</f>
        <v>คณะวิทยาศาสตร์และเทคโนโลยี</v>
      </c>
    </row>
    <row r="233" spans="1:7" s="4" customFormat="1" x14ac:dyDescent="0.2">
      <c r="A233" s="354">
        <v>6</v>
      </c>
      <c r="B233" s="342" t="str">
        <f>สรุปงบ!B234</f>
        <v>แข่งขันทักษะทางวิชาการและวิชาชีพแพทย์แผนไทย มหาวิทยาลัยราชภัฏ ครั้งที่ 5</v>
      </c>
      <c r="C233" s="12"/>
      <c r="D233" s="12"/>
      <c r="E233" s="12"/>
      <c r="F233" s="12"/>
      <c r="G233" s="10" t="str">
        <f>สรุปงบ!D234</f>
        <v>คณะพยาบาลศาสตร์</v>
      </c>
    </row>
    <row r="234" spans="1:7" s="4" customFormat="1" x14ac:dyDescent="0.2">
      <c r="A234" s="354">
        <v>7</v>
      </c>
      <c r="B234" s="342" t="str">
        <f>สรุปงบ!B235</f>
        <v>พัฒนาความสามารถทางวิชาการและวิชาชีพนักศึกษาแพทย์แผนไทย</v>
      </c>
      <c r="C234" s="12"/>
      <c r="D234" s="12"/>
      <c r="E234" s="12"/>
      <c r="F234" s="12"/>
      <c r="G234" s="10" t="str">
        <f>สรุปงบ!D235</f>
        <v>คณะพยาบาลศาสตร์</v>
      </c>
    </row>
    <row r="235" spans="1:7" s="4" customFormat="1" x14ac:dyDescent="0.2">
      <c r="A235" s="354">
        <v>8</v>
      </c>
      <c r="B235" s="342" t="str">
        <f>สรุปงบ!B236</f>
        <v>อบรมเรื่องกฎหมายและความปลอดภัยในสำนักงาน พ.ร.บ. ไอที</v>
      </c>
      <c r="C235" s="12"/>
      <c r="D235" s="12"/>
      <c r="E235" s="12"/>
      <c r="F235" s="12"/>
      <c r="G235" s="10" t="str">
        <f>สรุปงบ!D236</f>
        <v>คณะเทคโนโลยีสารสนเทศ</v>
      </c>
    </row>
    <row r="236" spans="1:7" s="4" customFormat="1" x14ac:dyDescent="0.2">
      <c r="A236" s="354">
        <v>9</v>
      </c>
      <c r="B236" s="342" t="str">
        <f>สรุปงบ!B237</f>
        <v>พัฒนาระบบและกลไกการบริหารงานวิจัย คณะเทคโนโลยีสารสนเทศ</v>
      </c>
      <c r="C236" s="12"/>
      <c r="D236" s="12"/>
      <c r="E236" s="12"/>
      <c r="F236" s="12"/>
      <c r="G236" s="10" t="str">
        <f>สรุปงบ!D237</f>
        <v>คณะเทคโนโลยีสารสนเทศ</v>
      </c>
    </row>
    <row r="237" spans="1:7" s="4" customFormat="1" x14ac:dyDescent="0.2">
      <c r="A237" s="354">
        <v>10</v>
      </c>
      <c r="B237" s="342" t="str">
        <f>สรุปงบ!B238</f>
        <v>การนำเสนอบทความวิจัยในการประชุมวิชาการระดับชาติ (NCTIM)</v>
      </c>
      <c r="C237" s="12"/>
      <c r="D237" s="12"/>
      <c r="E237" s="12"/>
      <c r="F237" s="12"/>
      <c r="G237" s="10" t="str">
        <f>สรุปงบ!D238</f>
        <v>คณะเทคโนโลยีสารสนเทศ</v>
      </c>
    </row>
    <row r="238" spans="1:7" s="4" customFormat="1" x14ac:dyDescent="0.2">
      <c r="A238" s="354">
        <v>11</v>
      </c>
      <c r="B238" s="342" t="str">
        <f>สรุปงบ!B239</f>
        <v>การฝึกทักษะเพื่อเสริมทักษะวิชาชีพทางด้านวิทยาการคอมพิวเตอร์ตามหลักสูตรฉบับปรับปรุง</v>
      </c>
      <c r="C238" s="12"/>
      <c r="D238" s="12"/>
      <c r="E238" s="12"/>
      <c r="F238" s="12"/>
      <c r="G238" s="10" t="str">
        <f>สรุปงบ!D239</f>
        <v>คณะเทคโนโลยีสารสนเทศ</v>
      </c>
    </row>
    <row r="239" spans="1:7" s="4" customFormat="1" ht="43.5" x14ac:dyDescent="0.2">
      <c r="A239" s="354">
        <v>12</v>
      </c>
      <c r="B239" s="342" t="str">
        <f>สรุปงบ!B240</f>
        <v>อบรมเชิงปฏิบัติการใบรับรองมาตรฐานวิชาชีพด้านการสอบใบรับรองความสามารถของ Microsoft Office Specialist (Microsoft Excel 2013)</v>
      </c>
      <c r="C239" s="12"/>
      <c r="D239" s="12"/>
      <c r="E239" s="12"/>
      <c r="F239" s="12"/>
      <c r="G239" s="10" t="str">
        <f>สรุปงบ!D240</f>
        <v>คณะเทคโนโลยีสารสนเทศ</v>
      </c>
    </row>
    <row r="240" spans="1:7" s="4" customFormat="1" x14ac:dyDescent="0.2">
      <c r="A240" s="354">
        <v>13</v>
      </c>
      <c r="B240" s="342" t="str">
        <f>สรุปงบ!B241</f>
        <v>อบรมเชิงปฏิบัติการใบรับรองมาตรฐานวิชาชีพด้านการสอบใบรับรองความสามารถของ Microsoft Access 2013</v>
      </c>
      <c r="C240" s="12"/>
      <c r="D240" s="12"/>
      <c r="E240" s="12"/>
      <c r="F240" s="12"/>
      <c r="G240" s="10" t="str">
        <f>สรุปงบ!D241</f>
        <v>คณะเทคโนโลยีสารสนเทศ</v>
      </c>
    </row>
    <row r="241" spans="1:7" s="4" customFormat="1" x14ac:dyDescent="0.2">
      <c r="A241" s="354">
        <v>14</v>
      </c>
      <c r="B241" s="342" t="str">
        <f>สรุปงบ!B242</f>
        <v>เสวนาไอทีกับเทคโนโลยีไทยแลนด์ 4.0</v>
      </c>
      <c r="C241" s="12"/>
      <c r="D241" s="12"/>
      <c r="E241" s="12"/>
      <c r="F241" s="12"/>
      <c r="G241" s="10" t="str">
        <f>สรุปงบ!D242</f>
        <v>คณะเทคโนโลยีสารสนเทศ</v>
      </c>
    </row>
    <row r="242" spans="1:7" s="4" customFormat="1" x14ac:dyDescent="0.2">
      <c r="A242" s="354">
        <v>15</v>
      </c>
      <c r="B242" s="342" t="str">
        <f>สรุปงบ!B243</f>
        <v>การเตรียมความพร้อมวิชาคอมพิวเตอร์ คณิตศาสตร์ ภาษาอังกฤษก่อนเข้าศึกษาของนักศึกษาใหม่</v>
      </c>
      <c r="C242" s="12"/>
      <c r="D242" s="12"/>
      <c r="E242" s="12"/>
      <c r="F242" s="12"/>
      <c r="G242" s="10" t="str">
        <f>สรุปงบ!D243</f>
        <v>คณะเทคโนโลยีสารสนเทศ</v>
      </c>
    </row>
    <row r="243" spans="1:7" s="4" customFormat="1" x14ac:dyDescent="0.2">
      <c r="A243" s="354">
        <v>16</v>
      </c>
      <c r="B243" s="342" t="str">
        <f>สรุปงบ!B244</f>
        <v>การเตรียมความพร้อมการแข่งขันทักษะวิชาการ พ.จ.น.ก.</v>
      </c>
      <c r="C243" s="12"/>
      <c r="D243" s="12"/>
      <c r="E243" s="12"/>
      <c r="F243" s="12"/>
      <c r="G243" s="10" t="str">
        <f>สรุปงบ!D244</f>
        <v>คณะเทคโนโลยีสารสนเทศ</v>
      </c>
    </row>
    <row r="244" spans="1:7" s="4" customFormat="1" x14ac:dyDescent="0.2">
      <c r="A244" s="354">
        <v>17</v>
      </c>
      <c r="B244" s="342" t="str">
        <f>สรุปงบ!B245</f>
        <v>การพัฒนาครูพันธ์ใหม่ในศตวรรษที่ 21</v>
      </c>
      <c r="C244" s="12"/>
      <c r="D244" s="12"/>
      <c r="E244" s="12"/>
      <c r="F244" s="12"/>
      <c r="G244" s="10" t="str">
        <f>สรุปงบ!D245</f>
        <v>คณะครุศาสตร์</v>
      </c>
    </row>
    <row r="245" spans="1:7" s="4" customFormat="1" x14ac:dyDescent="0.2">
      <c r="A245" s="354">
        <v>18</v>
      </c>
      <c r="B245" s="342" t="str">
        <f>สรุปงบ!B246</f>
        <v>การเตรียมตัวสอบแข่งขัน บรรจุครู สำหรับนักศึกษาชั้นปีที่ 5</v>
      </c>
      <c r="C245" s="12"/>
      <c r="D245" s="12"/>
      <c r="E245" s="12"/>
      <c r="F245" s="12"/>
      <c r="G245" s="10" t="str">
        <f>สรุปงบ!D246</f>
        <v>คณะครุศาสตร์</v>
      </c>
    </row>
    <row r="246" spans="1:7" s="4" customFormat="1" x14ac:dyDescent="0.2">
      <c r="A246" s="354">
        <v>19</v>
      </c>
      <c r="B246" s="342" t="str">
        <f>สรุปงบ!B247</f>
        <v>พัฒนาทักษะการแข่งขันทางวิชาการของนักศึกษาสาขาวิชาการศึกษาปฐมวัยและพลศึกษา</v>
      </c>
      <c r="C246" s="12"/>
      <c r="D246" s="12"/>
      <c r="E246" s="12"/>
      <c r="F246" s="12"/>
      <c r="G246" s="10" t="str">
        <f>สรุปงบ!D247</f>
        <v>คณะครุศาสตร์</v>
      </c>
    </row>
    <row r="247" spans="1:7" s="4" customFormat="1" ht="43.5" x14ac:dyDescent="0.2">
      <c r="A247" s="354">
        <v>20</v>
      </c>
      <c r="B247" s="342" t="str">
        <f>สรุปงบ!B248</f>
        <v>อบรมทักษะด้านระบบความปลอดภัยของอาหาร (BRC และสารที่ก่อให้เกิดภูมิแพ้ในอาหาร) ของนักศึฏษาสาขาวิทยาศาสตร์และเทคโนโลยีการอาหาร</v>
      </c>
      <c r="C247" s="12"/>
      <c r="D247" s="12"/>
      <c r="E247" s="12"/>
      <c r="F247" s="12"/>
      <c r="G247" s="10" t="str">
        <f>สรุปงบ!D248</f>
        <v>คณะเทคโนโลยีการเกษตร</v>
      </c>
    </row>
    <row r="248" spans="1:7" s="4" customFormat="1" x14ac:dyDescent="0.2">
      <c r="A248" s="354">
        <v>21</v>
      </c>
      <c r="B248" s="342" t="str">
        <f>สรุปงบ!B249</f>
        <v>การเสริมสร้างทักษะและเทคนิคการสอนเพื่อความเป็นครูเกษตรในยุคไทยแลนด์ 4.0</v>
      </c>
      <c r="C248" s="12"/>
      <c r="D248" s="12"/>
      <c r="E248" s="12"/>
      <c r="F248" s="12"/>
      <c r="G248" s="10" t="str">
        <f>สรุปงบ!D249</f>
        <v>คณะเทคโนโลยีการเกษตร</v>
      </c>
    </row>
    <row r="249" spans="1:7" s="4" customFormat="1" x14ac:dyDescent="0.2">
      <c r="A249" s="354">
        <v>22</v>
      </c>
      <c r="B249" s="342" t="str">
        <f>สรุปงบ!B250</f>
        <v>การพัมนาทักษะเครื่องยนต์ทางเพาะเลี้ยงสัตว์น้ำ</v>
      </c>
      <c r="C249" s="12"/>
      <c r="D249" s="12"/>
      <c r="E249" s="12"/>
      <c r="F249" s="12"/>
      <c r="G249" s="10" t="str">
        <f>สรุปงบ!D250</f>
        <v>คณะเทคโนโลยีการเกษตร</v>
      </c>
    </row>
    <row r="250" spans="1:7" s="4" customFormat="1" x14ac:dyDescent="0.2">
      <c r="A250" s="354">
        <v>23</v>
      </c>
      <c r="B250" s="342" t="str">
        <f>สรุปงบ!B251</f>
        <v>ปรับความรู้พื้นฐานและเตรียมความพร้อมเพื่อการทำงานของนักศึกษาคณะเทคโนโลยีการเกษตร</v>
      </c>
      <c r="C250" s="12"/>
      <c r="D250" s="12"/>
      <c r="E250" s="12"/>
      <c r="F250" s="12"/>
      <c r="G250" s="10" t="str">
        <f>สรุปงบ!D251</f>
        <v>คณะเทคโนโลยีการเกษตร</v>
      </c>
    </row>
    <row r="251" spans="1:7" s="4" customFormat="1" x14ac:dyDescent="0.2">
      <c r="A251" s="354">
        <v>24</v>
      </c>
      <c r="B251" s="342" t="str">
        <f>สรุปงบ!B252</f>
        <v>พัฒนาความสามารถทางวิชาการสาขาการจัดการสารสนเทศทางธุรกิจ</v>
      </c>
      <c r="C251" s="12"/>
      <c r="D251" s="12"/>
      <c r="E251" s="12"/>
      <c r="F251" s="12"/>
      <c r="G251" s="10" t="str">
        <f>สรุปงบ!D252</f>
        <v>คณะวิทยาการจัดการ</v>
      </c>
    </row>
    <row r="252" spans="1:7" s="4" customFormat="1" x14ac:dyDescent="0.2">
      <c r="A252" s="354">
        <v>25</v>
      </c>
      <c r="B252" s="342" t="str">
        <f>สรุปงบ!B253</f>
        <v>พัฒนาความสามารถทางวิชาการสาขาวิชาบริหารธุรกิจ (ป.โท)</v>
      </c>
      <c r="C252" s="12"/>
      <c r="D252" s="12"/>
      <c r="E252" s="12"/>
      <c r="F252" s="12"/>
      <c r="G252" s="10" t="str">
        <f>สรุปงบ!D253</f>
        <v>คณะวิทยาการจัดการ</v>
      </c>
    </row>
    <row r="253" spans="1:7" s="4" customFormat="1" x14ac:dyDescent="0.2">
      <c r="A253" s="354">
        <v>26</v>
      </c>
      <c r="B253" s="342" t="str">
        <f>สรุปงบ!B254</f>
        <v>พัฒนาความสามารถทางวิชาการของนักศึกษาสาขาวิชาการตลาด</v>
      </c>
      <c r="C253" s="12"/>
      <c r="D253" s="12"/>
      <c r="E253" s="12"/>
      <c r="F253" s="12"/>
      <c r="G253" s="10" t="str">
        <f>สรุปงบ!D254</f>
        <v>คณะวิทยาการจัดการ</v>
      </c>
    </row>
    <row r="254" spans="1:7" s="4" customFormat="1" x14ac:dyDescent="0.2">
      <c r="A254" s="354">
        <v>27</v>
      </c>
      <c r="B254" s="342" t="str">
        <f>สรุปงบ!B255</f>
        <v>พัฒนาทักษะด้านคอมพิวเตอร์สำหรับนักศึกษาแขนงวิชาการจัดการ</v>
      </c>
      <c r="C254" s="12"/>
      <c r="D254" s="12"/>
      <c r="E254" s="12"/>
      <c r="F254" s="12"/>
      <c r="G254" s="10" t="str">
        <f>สรุปงบ!D255</f>
        <v>คณะวิทยาการจัดการ</v>
      </c>
    </row>
    <row r="255" spans="1:7" s="4" customFormat="1" x14ac:dyDescent="0.2">
      <c r="A255" s="354">
        <v>28</v>
      </c>
      <c r="B255" s="342" t="str">
        <f>สรุปงบ!B256</f>
        <v>การแข่งขันทักษะวิชาการทางด้านนิเทศศาสตร์ระดับชาติและนานาชาติ</v>
      </c>
      <c r="C255" s="12"/>
      <c r="D255" s="12"/>
      <c r="E255" s="12"/>
      <c r="F255" s="12"/>
      <c r="G255" s="10" t="str">
        <f>สรุปงบ!D256</f>
        <v>คณะวิทยาการจัดการ</v>
      </c>
    </row>
    <row r="256" spans="1:7" s="4" customFormat="1" x14ac:dyDescent="0.2">
      <c r="A256" s="354">
        <v>29</v>
      </c>
      <c r="B256" s="342" t="str">
        <f>สรุปงบ!B257</f>
        <v>พัฒนาความสามารถนักศึกษาทางวิชาการสาขาบัญชี</v>
      </c>
      <c r="C256" s="12"/>
      <c r="D256" s="12"/>
      <c r="E256" s="12"/>
      <c r="F256" s="12"/>
      <c r="G256" s="10" t="str">
        <f>สรุปงบ!D257</f>
        <v>คณะวิทยาการจัดการ</v>
      </c>
    </row>
    <row r="257" spans="1:7" s="4" customFormat="1" x14ac:dyDescent="0.2">
      <c r="A257" s="354">
        <v>30</v>
      </c>
      <c r="B257" s="342" t="str">
        <f>สรุปงบ!B258</f>
        <v>การแข่งขันการออกแบบผลิตภัณฑ์ด้วยโปรแกรมคอมพิวเตอร์</v>
      </c>
      <c r="C257" s="12"/>
      <c r="D257" s="12"/>
      <c r="E257" s="12"/>
      <c r="F257" s="12"/>
      <c r="G257" s="10" t="str">
        <f>สรุปงบ!D258</f>
        <v>คณะวิศวกรรมศาสตร์และเทคโนโลยีอุตสาหกรรม</v>
      </c>
    </row>
    <row r="258" spans="1:7" s="4" customFormat="1" ht="43.5" x14ac:dyDescent="0.2">
      <c r="A258" s="354">
        <v>31</v>
      </c>
      <c r="B258" s="342" t="str">
        <f>สรุปงบ!B259</f>
        <v>พัฒนาความเข้มแข็งทางวิชาการและวิชาชีพด้านระบบเครือข่ายคอมพิวเตอร์ของนักศึกษาสาขาวิชาวิศวกรรมสารสนเทศและการสื่อสารเพื่อการแข่งขัน</v>
      </c>
      <c r="C258" s="12"/>
      <c r="D258" s="12"/>
      <c r="E258" s="12"/>
      <c r="F258" s="12"/>
      <c r="G258" s="10" t="str">
        <f>สรุปงบ!D259</f>
        <v>คณะวิศวกรรมศาสตร์และเทคโนโลยีอุตสาหกรรม</v>
      </c>
    </row>
    <row r="259" spans="1:7" s="4" customFormat="1" x14ac:dyDescent="0.2">
      <c r="A259" s="354">
        <v>32</v>
      </c>
      <c r="B259" s="342" t="str">
        <f>สรุปงบ!B260</f>
        <v>พัฒนาความเข้มแข็งทางวิชาการด้านระบบการออกแบบฐานข้อมูลของนักศึกษา</v>
      </c>
      <c r="C259" s="12"/>
      <c r="D259" s="12"/>
      <c r="E259" s="12"/>
      <c r="F259" s="12"/>
      <c r="G259" s="10" t="str">
        <f>สรุปงบ!D260</f>
        <v>คณะวิศวกรรมศาสตร์และเทคโนโลยีอุตสาหกรรม</v>
      </c>
    </row>
    <row r="260" spans="1:7" s="4" customFormat="1" x14ac:dyDescent="0.2">
      <c r="A260" s="354">
        <v>33</v>
      </c>
      <c r="B260" s="342" t="str">
        <f>สรุปงบ!B261</f>
        <v>เตรียมพร้อมก่อนสอบขอรับใบอนุญาตประกอบวิชาชีพวิศวกรรมควบคุมสาขาวิชาวิศวกรรมไฟฟ้าสื่อสาร</v>
      </c>
      <c r="C260" s="12"/>
      <c r="D260" s="12"/>
      <c r="E260" s="12"/>
      <c r="F260" s="12"/>
      <c r="G260" s="10" t="str">
        <f>สรุปงบ!D261</f>
        <v>คณะวิศวกรรมศาสตร์และเทคโนโลยีอุตสาหกรรม</v>
      </c>
    </row>
    <row r="261" spans="1:7" s="4" customFormat="1" x14ac:dyDescent="0.2">
      <c r="A261" s="354">
        <v>34</v>
      </c>
      <c r="B261" s="342" t="str">
        <f>สรุปงบ!B262</f>
        <v>การเพิ่มทักษะวิทยาศาสตร์และคณิตศาสตร์เทคโนโลยีไฟฟ้า</v>
      </c>
      <c r="C261" s="12"/>
      <c r="D261" s="12"/>
      <c r="E261" s="12"/>
      <c r="F261" s="12"/>
      <c r="G261" s="10" t="str">
        <f>สรุปงบ!D262</f>
        <v>คณะวิศวกรรมศาสตร์และเทคโนโลยีอุตสาหกรรม</v>
      </c>
    </row>
    <row r="262" spans="1:7" s="4" customFormat="1" x14ac:dyDescent="0.2">
      <c r="A262" s="354">
        <v>35</v>
      </c>
      <c r="B262" s="342" t="str">
        <f>สรุปงบ!B263</f>
        <v>การเตรียมความพร้อมนักศึกษาด้านการสร้างนวัตกรรมและนำเสนองานวิจัย</v>
      </c>
      <c r="C262" s="12"/>
      <c r="D262" s="12"/>
      <c r="E262" s="12"/>
      <c r="F262" s="12"/>
      <c r="G262" s="10" t="str">
        <f>สรุปงบ!D263</f>
        <v>คณะวิศวกรรมศาสตร์และเทคโนโลยีอุตสาหกรรม</v>
      </c>
    </row>
    <row r="263" spans="1:7" s="4" customFormat="1" x14ac:dyDescent="0.2">
      <c r="A263" s="354">
        <v>36</v>
      </c>
      <c r="B263" s="342" t="str">
        <f>สรุปงบ!B264</f>
        <v>จัดหาวัสดุสร้างความเชี่ยวชาญด้านการควบคุมพีแอลซี</v>
      </c>
      <c r="C263" s="12"/>
      <c r="D263" s="12"/>
      <c r="E263" s="12"/>
      <c r="F263" s="12"/>
      <c r="G263" s="10" t="str">
        <f>สรุปงบ!D264</f>
        <v>คณะวิศวกรรมศาสตร์และเทคโนโลยีอุตสาหกรรม</v>
      </c>
    </row>
    <row r="264" spans="1:7" s="4" customFormat="1" x14ac:dyDescent="0.2">
      <c r="A264" s="354">
        <v>37</v>
      </c>
      <c r="B264" s="342" t="str">
        <f>สรุปงบ!B265</f>
        <v>การพัมนาความสามารถในการผลิตสื่ออิเล็กทรอนิกส์สำหรับจัดการเรียนการสอน</v>
      </c>
      <c r="C264" s="12"/>
      <c r="D264" s="12"/>
      <c r="E264" s="12"/>
      <c r="F264" s="12"/>
      <c r="G264" s="10" t="str">
        <f>สรุปงบ!D265</f>
        <v>คณะวิศวกรรมศาสตร์และเทคโนโลยีอุตสาหกรรม</v>
      </c>
    </row>
    <row r="265" spans="1:7" s="4" customFormat="1" x14ac:dyDescent="0.2">
      <c r="A265" s="354">
        <v>38</v>
      </c>
      <c r="B265" s="342" t="str">
        <f>สรุปงบ!B266</f>
        <v>เตรียมความพร้อมก่อนสอบขอใบอนุญาตประกอบวิชาชีพวิศวกรรมควบคุม</v>
      </c>
      <c r="C265" s="12"/>
      <c r="D265" s="12"/>
      <c r="E265" s="12"/>
      <c r="F265" s="12"/>
      <c r="G265" s="10" t="str">
        <f>สรุปงบ!D266</f>
        <v>คณะวิศวกรรมศาสตร์และเทคโนโลยีอุตสาหกรรม</v>
      </c>
    </row>
    <row r="266" spans="1:7" s="4" customFormat="1" x14ac:dyDescent="0.2">
      <c r="A266" s="354">
        <v>39</v>
      </c>
      <c r="B266" s="342" t="str">
        <f>สรุปงบ!B267</f>
        <v>แข่งขันทักษะวิชาการ</v>
      </c>
      <c r="C266" s="12"/>
      <c r="D266" s="12"/>
      <c r="E266" s="12"/>
      <c r="F266" s="12"/>
      <c r="G266" s="10" t="str">
        <f>สรุปงบ!D267</f>
        <v>คณะมนุษยศาสตร์และสังคมศาสตร์</v>
      </c>
    </row>
    <row r="267" spans="1:7" s="4" customFormat="1" x14ac:dyDescent="0.2">
      <c r="A267" s="354">
        <v>40</v>
      </c>
      <c r="B267" s="342" t="str">
        <f>สรุปงบ!B268</f>
        <v>พัฒนาทักษะวิชาการด้านการท่องเที่ยวและการโรงแรมเพื่อการแข่งขัน</v>
      </c>
      <c r="C267" s="12"/>
      <c r="D267" s="12"/>
      <c r="E267" s="12"/>
      <c r="F267" s="12"/>
      <c r="G267" s="10" t="str">
        <f>สรุปงบ!D268</f>
        <v>คณะมนุษยศาสตร์และสังคมศาสตร์</v>
      </c>
    </row>
    <row r="268" spans="1:7" s="4" customFormat="1" x14ac:dyDescent="0.2">
      <c r="A268" s="354">
        <v>41</v>
      </c>
      <c r="B268" s="342" t="str">
        <f>สรุปงบ!B269</f>
        <v>พัฒนาความสามารถทางวิชาการของนักศึกษาสาขาวิชาภาษาอังกฤษ (ค.บ.)</v>
      </c>
      <c r="C268" s="12"/>
      <c r="D268" s="12"/>
      <c r="E268" s="12"/>
      <c r="F268" s="12"/>
      <c r="G268" s="10" t="str">
        <f>สรุปงบ!D269</f>
        <v>คณะมนุษยศาสตร์และสังคมศาสตร์</v>
      </c>
    </row>
    <row r="269" spans="1:7" s="4" customFormat="1" x14ac:dyDescent="0.2">
      <c r="A269" s="354">
        <v>42</v>
      </c>
      <c r="B269" s="342" t="str">
        <f>สรุปงบ!B270</f>
        <v>ประกวดแข่งขันผลงานด้านศิลปะ</v>
      </c>
      <c r="C269" s="12"/>
      <c r="D269" s="12"/>
      <c r="E269" s="12"/>
      <c r="F269" s="12"/>
      <c r="G269" s="10" t="str">
        <f>สรุปงบ!D270</f>
        <v>คณะมนุษยศาสตร์และสังคมศาสตร์</v>
      </c>
    </row>
    <row r="270" spans="1:7" s="4" customFormat="1" x14ac:dyDescent="0.2">
      <c r="A270" s="354">
        <v>43</v>
      </c>
      <c r="B270" s="342" t="str">
        <f>สรุปงบ!B271</f>
        <v>พัฒนาความสามารถทางวิชาการของนักศึกษาสาขาภาษาไทย</v>
      </c>
      <c r="C270" s="12"/>
      <c r="D270" s="12"/>
      <c r="E270" s="12"/>
      <c r="F270" s="12"/>
      <c r="G270" s="10" t="str">
        <f>สรุปงบ!D271</f>
        <v>คณะมนุษยศาสตร์และสังคมศาสตร์</v>
      </c>
    </row>
    <row r="271" spans="1:7" s="4" customFormat="1" x14ac:dyDescent="0.2">
      <c r="A271" s="354">
        <v>44</v>
      </c>
      <c r="B271" s="342" t="str">
        <f>สรุปงบ!B272</f>
        <v>พัฒนานักศึกษาเข้าประกวดดนตรีไทยระดับชาติ</v>
      </c>
      <c r="C271" s="12"/>
      <c r="D271" s="12"/>
      <c r="E271" s="12"/>
      <c r="F271" s="12"/>
      <c r="G271" s="10" t="str">
        <f>สรุปงบ!D272</f>
        <v>คณะมนุษยศาสตร์และสังคมศาสตร์</v>
      </c>
    </row>
    <row r="272" spans="1:7" s="4" customFormat="1" x14ac:dyDescent="0.2">
      <c r="A272" s="354">
        <v>45</v>
      </c>
      <c r="B272" s="342" t="str">
        <f>สรุปงบ!B273</f>
        <v>พัฒนาความสามารถทางวิชาการของนักศึกษาสาขาวิชาภาษาอังกฤษธุรกิจ</v>
      </c>
      <c r="C272" s="12"/>
      <c r="D272" s="12"/>
      <c r="E272" s="12"/>
      <c r="F272" s="12"/>
      <c r="G272" s="10" t="str">
        <f>สรุปงบ!D273</f>
        <v>คณะมนุษยศาสตร์และสังคมศาสตร์</v>
      </c>
    </row>
    <row r="273" spans="1:7" s="4" customFormat="1" x14ac:dyDescent="0.2">
      <c r="A273" s="354">
        <v>46</v>
      </c>
      <c r="B273" s="342" t="str">
        <f>สรุปงบ!B274</f>
        <v>อบรมความรู้ทางภาษาจีนสู่การแข่งขันภาษาจีนเพชรยอดมงกุฏ พ.ศ. 2561</v>
      </c>
      <c r="C273" s="12"/>
      <c r="D273" s="12"/>
      <c r="E273" s="12"/>
      <c r="F273" s="12"/>
      <c r="G273" s="10" t="str">
        <f>สรุปงบ!D274</f>
        <v>คณะมนุษยศาสตร์และสังคมศาสตร์</v>
      </c>
    </row>
    <row r="274" spans="1:7" s="296" customFormat="1" x14ac:dyDescent="0.2">
      <c r="A274" s="356" t="s">
        <v>107</v>
      </c>
      <c r="B274" s="341" t="s">
        <v>104</v>
      </c>
      <c r="C274" s="295"/>
      <c r="D274" s="295"/>
      <c r="E274" s="295"/>
      <c r="F274" s="295"/>
      <c r="G274" s="295"/>
    </row>
    <row r="275" spans="1:7" s="4" customFormat="1" x14ac:dyDescent="0.2">
      <c r="A275" s="354">
        <v>1</v>
      </c>
      <c r="B275" s="342" t="str">
        <f>สรุปงบ!B287</f>
        <v>ส่งเสริมและสนับสนุนการพัฒนาผลงานนวัตกรรมด้านวิทยาศาสตร์และเทคโนโลยี</v>
      </c>
      <c r="C275" s="12"/>
      <c r="D275" s="12"/>
      <c r="E275" s="12"/>
      <c r="F275" s="12"/>
      <c r="G275" s="10" t="str">
        <f>สรุปงบ!D287</f>
        <v>คณะวิทยาศาสตร์และเทคโนโลยี</v>
      </c>
    </row>
    <row r="276" spans="1:7" s="4" customFormat="1" x14ac:dyDescent="0.2">
      <c r="A276" s="354">
        <v>2</v>
      </c>
      <c r="B276" s="342" t="str">
        <f>สรุปงบ!B288</f>
        <v>การพัฒนาความคิดสร้างสรรค์และผลงานของนักศึกษาด้วยงานวิจัยเชิงพื้นที่ โดยใช้เทคโนโลยีสารสนเทศ</v>
      </c>
      <c r="C276" s="12"/>
      <c r="D276" s="12"/>
      <c r="E276" s="12"/>
      <c r="F276" s="12"/>
      <c r="G276" s="10" t="str">
        <f>สรุปงบ!D288</f>
        <v>คณะเทคโนโลยีสารสนเทศ</v>
      </c>
    </row>
    <row r="277" spans="1:7" s="4" customFormat="1" x14ac:dyDescent="0.2">
      <c r="A277" s="354">
        <v>3</v>
      </c>
      <c r="B277" s="342" t="str">
        <f>สรุปงบ!B289</f>
        <v>พัฒนานวัตกรรมดิจิตอลคอนเทนท์สามมิติเพื่อพัฒนาทักษะการเรียนรู้และความคิดสร้างสรรค์</v>
      </c>
      <c r="C277" s="12"/>
      <c r="D277" s="12"/>
      <c r="E277" s="12"/>
      <c r="F277" s="12"/>
      <c r="G277" s="10" t="str">
        <f>สรุปงบ!D289</f>
        <v>คณะเทคโนโลยีสารสนเทศ</v>
      </c>
    </row>
    <row r="278" spans="1:7" s="4" customFormat="1" x14ac:dyDescent="0.2">
      <c r="A278" s="354">
        <v>4</v>
      </c>
      <c r="B278" s="342" t="str">
        <f>สรุปงบ!B290</f>
        <v>ทักษะการผลิตสื่อการสอนแบบคิดเชิงสร้างสรรค์ตามแนว CBL</v>
      </c>
      <c r="C278" s="12"/>
      <c r="D278" s="12"/>
      <c r="E278" s="12"/>
      <c r="F278" s="12"/>
      <c r="G278" s="10" t="str">
        <f>สรุปงบ!D290</f>
        <v>คณะเทคโนโลยีสารสนเทศ</v>
      </c>
    </row>
    <row r="279" spans="1:7" s="4" customFormat="1" x14ac:dyDescent="0.2">
      <c r="A279" s="354">
        <v>5</v>
      </c>
      <c r="B279" s="342" t="str">
        <f>สรุปงบ!B291</f>
        <v>การประกวดผลงานความคิดสร้างสรรค์ของนักศึกษาวิชาชีพครู</v>
      </c>
      <c r="C279" s="12"/>
      <c r="D279" s="12"/>
      <c r="E279" s="12"/>
      <c r="F279" s="12"/>
      <c r="G279" s="10" t="str">
        <f>สรุปงบ!D291</f>
        <v>คณะครุศาสตร์</v>
      </c>
    </row>
    <row r="280" spans="1:7" s="4" customFormat="1" x14ac:dyDescent="0.2">
      <c r="A280" s="354">
        <v>6</v>
      </c>
      <c r="B280" s="342" t="str">
        <f>สรุปงบ!B292</f>
        <v>สร้างสรรค์ประติมากรรมสะท้อนอัตลักษณ์การเรียนรู้ (Library Land Mark)</v>
      </c>
      <c r="C280" s="12"/>
      <c r="D280" s="12"/>
      <c r="E280" s="12"/>
      <c r="F280" s="12"/>
      <c r="G280" s="10" t="str">
        <f>สรุปงบ!D292</f>
        <v>สำนักวิทยบริการและเทคโนโลยีสารสนเทศ</v>
      </c>
    </row>
    <row r="281" spans="1:7" s="4" customFormat="1" x14ac:dyDescent="0.2">
      <c r="A281" s="354">
        <v>7</v>
      </c>
      <c r="B281" s="342" t="str">
        <f>สรุปงบ!B293</f>
        <v>ส่งเสริมและสนับสนุนให้นักศึกษาสร้างสรรค์ผลงานและนวัตกรรม</v>
      </c>
      <c r="C281" s="12"/>
      <c r="D281" s="12"/>
      <c r="E281" s="12"/>
      <c r="F281" s="12"/>
      <c r="G281" s="10" t="str">
        <f>สรุปงบ!D293</f>
        <v>สำนักวิทยบริการและเทคโนโลยีสารสนเทศ</v>
      </c>
    </row>
    <row r="282" spans="1:7" s="4" customFormat="1" x14ac:dyDescent="0.2">
      <c r="A282" s="354">
        <v>8</v>
      </c>
      <c r="B282" s="342" t="str">
        <f>สรุปงบ!B294</f>
        <v>จัดทำสื่อสร้างสรรค์เกียรติภูมิปัญญามหาวิทยาลัยราชภัฏเพชรบุรี</v>
      </c>
      <c r="C282" s="12"/>
      <c r="D282" s="12"/>
      <c r="E282" s="12"/>
      <c r="F282" s="12"/>
      <c r="G282" s="10" t="str">
        <f>สรุปงบ!D294</f>
        <v>สำนักวิทยบริการและเทคโนโลยีสารสนเทศ</v>
      </c>
    </row>
    <row r="283" spans="1:7" s="4" customFormat="1" x14ac:dyDescent="0.2">
      <c r="A283" s="354">
        <v>9</v>
      </c>
      <c r="B283" s="342" t="str">
        <f>สรุปงบ!B295</f>
        <v>ส่งเสริมการอ่านเชิงรุก กิจกรรม "Read for Life 2018 @PBRU"</v>
      </c>
      <c r="C283" s="12"/>
      <c r="D283" s="12"/>
      <c r="E283" s="12"/>
      <c r="F283" s="12"/>
      <c r="G283" s="10" t="str">
        <f>สรุปงบ!D295</f>
        <v>สำนักวิทยบริการและเทคโนโลยีสารสนเทศ</v>
      </c>
    </row>
    <row r="284" spans="1:7" s="4" customFormat="1" x14ac:dyDescent="0.2">
      <c r="A284" s="354">
        <v>10</v>
      </c>
      <c r="B284" s="342" t="str">
        <f>สรุปงบ!B296</f>
        <v>มุมความคิดสร้างสรรค์สาขาเพาะเลี้ยงสัตว์น้ำ</v>
      </c>
      <c r="C284" s="12"/>
      <c r="D284" s="12"/>
      <c r="E284" s="12"/>
      <c r="F284" s="12"/>
      <c r="G284" s="10" t="str">
        <f>สรุปงบ!D296</f>
        <v>คณะเทคโนโลยีการเกษตร</v>
      </c>
    </row>
    <row r="285" spans="1:7" s="4" customFormat="1" x14ac:dyDescent="0.2">
      <c r="A285" s="354">
        <v>11</v>
      </c>
      <c r="B285" s="342" t="str">
        <f>สรุปงบ!B297</f>
        <v>วิจัยสำหรับนักศึกษา สาขาเทคโนโลยีอุตสาหกรรม</v>
      </c>
      <c r="C285" s="12"/>
      <c r="D285" s="12"/>
      <c r="E285" s="12"/>
      <c r="F285" s="12"/>
      <c r="G285" s="10" t="str">
        <f>สรุปงบ!D297</f>
        <v>คณะวิศวกรรมศาสตร์และเทคโนโลยีอุตสาหกรรม</v>
      </c>
    </row>
    <row r="286" spans="1:7" s="4" customFormat="1" x14ac:dyDescent="0.2">
      <c r="A286" s="354">
        <v>12</v>
      </c>
      <c r="B286" s="342" t="str">
        <f>สรุปงบ!B298</f>
        <v>การส่งเสริมความคิดสร้างสรรค์และนวัตกรรมการออกแบบสถาปัตยกรรมภายใน</v>
      </c>
      <c r="C286" s="12"/>
      <c r="D286" s="12"/>
      <c r="E286" s="12"/>
      <c r="F286" s="12"/>
      <c r="G286" s="10" t="str">
        <f>สรุปงบ!D298</f>
        <v>คณะวิศวกรรมศาสตร์และเทคโนโลยีอุตสาหกรรม</v>
      </c>
    </row>
    <row r="287" spans="1:7" s="4" customFormat="1" x14ac:dyDescent="0.2">
      <c r="A287" s="354">
        <v>13</v>
      </c>
      <c r="B287" s="342" t="str">
        <f>สรุปงบ!B299</f>
        <v>ประกวดคิดสร้างสรรค์ นวัตกรรมสร้างชาติ สู่ไทยแลนด์ 4.0</v>
      </c>
      <c r="C287" s="12"/>
      <c r="D287" s="12"/>
      <c r="E287" s="12"/>
      <c r="F287" s="12"/>
      <c r="G287" s="10" t="str">
        <f>สรุปงบ!D299</f>
        <v>คณะมนุษยศาสตร์และสังคมศาสตร์</v>
      </c>
    </row>
    <row r="288" spans="1:7" s="4" customFormat="1" x14ac:dyDescent="0.2">
      <c r="A288" s="354">
        <v>14</v>
      </c>
      <c r="B288" s="342" t="str">
        <f>สรุปงบ!B300</f>
        <v>การอบรมเชิงปฏิบัติการสร้างสรรค์ศิลปกรรม ครั้งที่ 2</v>
      </c>
      <c r="C288" s="12"/>
      <c r="D288" s="12"/>
      <c r="E288" s="12"/>
      <c r="F288" s="12"/>
      <c r="G288" s="10" t="str">
        <f>สรุปงบ!D300</f>
        <v>คณะมนุษยศาสตร์และสังคมศาสตร์</v>
      </c>
    </row>
    <row r="289" spans="1:7" s="4" customFormat="1" x14ac:dyDescent="0.2">
      <c r="A289" s="354">
        <v>15</v>
      </c>
      <c r="B289" s="342" t="str">
        <f>สรุปงบ!B301</f>
        <v>ส่งเสริมการผลิตและพัฒนา ผลงานศิลปะและการออกแบบที่มีคุณภาพ เตรียมพร้อมเพื่อการนำเสนอหรือการประกวด</v>
      </c>
      <c r="C289" s="12"/>
      <c r="D289" s="12"/>
      <c r="E289" s="12"/>
      <c r="F289" s="12"/>
      <c r="G289" s="10" t="str">
        <f>สรุปงบ!D301</f>
        <v>คณะมนุษยศาสตร์และสังคมศาสตร์</v>
      </c>
    </row>
    <row r="290" spans="1:7" s="296" customFormat="1" x14ac:dyDescent="0.2">
      <c r="A290" s="356" t="s">
        <v>108</v>
      </c>
      <c r="B290" s="341" t="s">
        <v>105</v>
      </c>
      <c r="C290" s="295"/>
      <c r="D290" s="295"/>
      <c r="E290" s="295"/>
      <c r="F290" s="295"/>
      <c r="G290" s="295"/>
    </row>
    <row r="291" spans="1:7" s="4" customFormat="1" ht="43.5" x14ac:dyDescent="0.2">
      <c r="A291" s="354">
        <v>1</v>
      </c>
      <c r="B291" s="342" t="str">
        <f>สรุปงบ!B304</f>
        <v>พัฒนาอัตลักษณ์และคุณลักษณะของบัณฑิตที่พึงประสงค์และบริการด้วยจิตใจความเป็นมนุษย์คณะพยาบาลศาสตร์ มหาวิทยาลัยราชภัฏเพชรบุรี</v>
      </c>
      <c r="C291" s="12"/>
      <c r="D291" s="12"/>
      <c r="E291" s="12"/>
      <c r="F291" s="12"/>
      <c r="G291" s="10" t="str">
        <f>สรุปงบ!D304</f>
        <v>คณะพยาบาลศาสตร์</v>
      </c>
    </row>
    <row r="292" spans="1:7" s="4" customFormat="1" x14ac:dyDescent="0.2">
      <c r="A292" s="354">
        <v>2</v>
      </c>
      <c r="B292" s="342" t="str">
        <f>สรุปงบ!B305</f>
        <v>สร้างอัตลักษณ์และคุณลักษณะบัณฑิตที่พึงประสงค์ด้วยหลักไตรสิกขา</v>
      </c>
      <c r="C292" s="12"/>
      <c r="D292" s="12"/>
      <c r="E292" s="12"/>
      <c r="F292" s="12"/>
      <c r="G292" s="10" t="str">
        <f>สรุปงบ!D305</f>
        <v>กองพัฒนานักศึกษา</v>
      </c>
    </row>
    <row r="293" spans="1:7" s="4" customFormat="1" x14ac:dyDescent="0.2">
      <c r="A293" s="354">
        <v>3</v>
      </c>
      <c r="B293" s="342" t="str">
        <f>สรุปงบ!B306</f>
        <v>การพัฒนานักศึกษาเกษตรให้มีอัตลักษณ์ตามคุณลักษณะบัณฑิตที่พึงพประสงค์</v>
      </c>
      <c r="C293" s="12"/>
      <c r="D293" s="12"/>
      <c r="E293" s="12"/>
      <c r="F293" s="12"/>
      <c r="G293" s="10" t="str">
        <f>สรุปงบ!D306</f>
        <v>คณะเทคโนโลยีการเกษตร</v>
      </c>
    </row>
    <row r="294" spans="1:7" s="4" customFormat="1" x14ac:dyDescent="0.2">
      <c r="A294" s="354">
        <v>4</v>
      </c>
      <c r="B294" s="342" t="str">
        <f>สรุปงบ!B307</f>
        <v>เสริมสร้างอัตลักษณ์คณะวิทยาศาสตร์และเทคโนโลยี</v>
      </c>
      <c r="C294" s="12"/>
      <c r="D294" s="12"/>
      <c r="E294" s="12"/>
      <c r="F294" s="12"/>
      <c r="G294" s="10" t="str">
        <f>สรุปงบ!D307</f>
        <v>คณะวิทยาศาสตร์และเทคโนโลยี</v>
      </c>
    </row>
    <row r="295" spans="1:7" s="4" customFormat="1" x14ac:dyDescent="0.2">
      <c r="A295" s="354">
        <v>5</v>
      </c>
      <c r="B295" s="342" t="str">
        <f>สรุปงบ!B308</f>
        <v>สร้างอัตลักษณ์และคุณลักษณะของบัณฑิตที่พึงประสงค์คณะวิทยาการจัดการ</v>
      </c>
      <c r="C295" s="12"/>
      <c r="D295" s="12"/>
      <c r="E295" s="12"/>
      <c r="F295" s="12"/>
      <c r="G295" s="10" t="str">
        <f>สรุปงบ!D308</f>
        <v>คณะวิทยาการจัดการ</v>
      </c>
    </row>
    <row r="296" spans="1:7" s="4" customFormat="1" x14ac:dyDescent="0.2">
      <c r="A296" s="354">
        <v>6</v>
      </c>
      <c r="B296" s="342" t="str">
        <f>สรุปงบ!B309</f>
        <v>เสริมสร้างอัตลักษณ์นักศึกษาคณะครุศาสตร์</v>
      </c>
      <c r="C296" s="12"/>
      <c r="D296" s="12"/>
      <c r="E296" s="12"/>
      <c r="F296" s="12"/>
      <c r="G296" s="10" t="str">
        <f>สรุปงบ!D309</f>
        <v>คณะครุศาสตร์</v>
      </c>
    </row>
    <row r="297" spans="1:7" s="4" customFormat="1" x14ac:dyDescent="0.2">
      <c r="A297" s="354">
        <v>7</v>
      </c>
      <c r="B297" s="342" t="str">
        <f>สรุปงบ!B310</f>
        <v>พัฒนาศักยภาพนักศึกษา "ลูกมนุษย์ เก่ง ดี มีสุข"</v>
      </c>
      <c r="C297" s="12"/>
      <c r="D297" s="12"/>
      <c r="E297" s="12"/>
      <c r="F297" s="12"/>
      <c r="G297" s="10" t="str">
        <f>สรุปงบ!D310</f>
        <v>คณะมนุษยศาสตร์และสังคมศาสตร์</v>
      </c>
    </row>
    <row r="298" spans="1:7" s="4" customFormat="1" x14ac:dyDescent="0.2">
      <c r="A298" s="354">
        <v>8</v>
      </c>
      <c r="B298" s="342" t="str">
        <f>สรุปงบ!B311</f>
        <v>สร้างอัตลักษณ์และคุณลักษณะของบัณฑิตคณะวิศวกรรมศาสตร์และเทคโนโลยีอุตสาหกรรม</v>
      </c>
      <c r="C298" s="12"/>
      <c r="D298" s="12"/>
      <c r="E298" s="12"/>
      <c r="F298" s="12"/>
      <c r="G298" s="10" t="str">
        <f>สรุปงบ!D311</f>
        <v>คณะวิศวกรรมศาสตร์และเทคโนโลยีอุตสาหกรรม</v>
      </c>
    </row>
    <row r="299" spans="1:7" s="4" customFormat="1" x14ac:dyDescent="0.2">
      <c r="A299" s="354">
        <v>9</v>
      </c>
      <c r="B299" s="342" t="str">
        <f>สรุปงบ!B312</f>
        <v>สร้างอัตลักษณ์และคุณลักษณะของบัณฑิตที่พึงประสงค์</v>
      </c>
      <c r="C299" s="12"/>
      <c r="D299" s="12"/>
      <c r="E299" s="12"/>
      <c r="F299" s="12"/>
      <c r="G299" s="10" t="str">
        <f>สรุปงบ!D312</f>
        <v>คณะเทคโนโลยีสารสนเทศ</v>
      </c>
    </row>
    <row r="300" spans="1:7" s="296" customFormat="1" x14ac:dyDescent="0.2">
      <c r="A300" s="356" t="s">
        <v>109</v>
      </c>
      <c r="B300" s="339" t="s">
        <v>10</v>
      </c>
      <c r="C300" s="295"/>
      <c r="D300" s="295"/>
      <c r="E300" s="295"/>
      <c r="F300" s="295"/>
      <c r="G300" s="295"/>
    </row>
    <row r="301" spans="1:7" s="4" customFormat="1" x14ac:dyDescent="0.2">
      <c r="A301" s="354">
        <v>1</v>
      </c>
      <c r="B301" s="340" t="str">
        <f>สรุปงบ!B315</f>
        <v>ส่งเสริมสุขภาวะที่ดีของนักศึกษา</v>
      </c>
      <c r="C301" s="12"/>
      <c r="D301" s="12"/>
      <c r="E301" s="12"/>
      <c r="F301" s="12"/>
      <c r="G301" s="9" t="str">
        <f>สรุปงบ!D315</f>
        <v>กองพัฒนานักศึกษา</v>
      </c>
    </row>
    <row r="302" spans="1:7" s="4" customFormat="1" x14ac:dyDescent="0.2">
      <c r="A302" s="354">
        <v>2</v>
      </c>
      <c r="B302" s="340" t="str">
        <f>สรุปงบ!B316</f>
        <v>ส่งเสริมการมีสุขภาพที่ดีแก่นักศึกษาด้วยทักษะทางกีฬา</v>
      </c>
      <c r="C302" s="12"/>
      <c r="D302" s="12"/>
      <c r="E302" s="12"/>
      <c r="F302" s="12"/>
      <c r="G302" s="9" t="str">
        <f>สรุปงบ!D316</f>
        <v>กองพัฒนานักศึกษา</v>
      </c>
    </row>
    <row r="303" spans="1:7" s="4" customFormat="1" x14ac:dyDescent="0.2">
      <c r="A303" s="354">
        <v>3</v>
      </c>
      <c r="B303" s="340" t="str">
        <f>สรุปงบ!B317</f>
        <v>พัฒนาระบบการให้คำปรึกษา</v>
      </c>
      <c r="C303" s="12"/>
      <c r="D303" s="12"/>
      <c r="E303" s="12"/>
      <c r="F303" s="12"/>
      <c r="G303" s="9" t="str">
        <f>สรุปงบ!D317</f>
        <v>กองพัฒนานักศึกษา</v>
      </c>
    </row>
    <row r="304" spans="1:7" s="4" customFormat="1" x14ac:dyDescent="0.2">
      <c r="A304" s="354">
        <v>4</v>
      </c>
      <c r="B304" s="340" t="str">
        <f>สรุปงบ!B318</f>
        <v>ส่งเสริมสุขภาพกายและสุขภาพจิตเกษตร</v>
      </c>
      <c r="C304" s="12"/>
      <c r="D304" s="12"/>
      <c r="E304" s="12"/>
      <c r="F304" s="12"/>
      <c r="G304" s="9" t="str">
        <f>สรุปงบ!D318</f>
        <v>คณะเทคโนโลยีการเกษตร</v>
      </c>
    </row>
    <row r="305" spans="1:7" s="4" customFormat="1" x14ac:dyDescent="0.2">
      <c r="A305" s="354">
        <v>5</v>
      </c>
      <c r="B305" s="340" t="str">
        <f>สรุปงบ!B319</f>
        <v>กีฬาดอนขับใหญ่เกมส์</v>
      </c>
      <c r="C305" s="12"/>
      <c r="D305" s="12"/>
      <c r="E305" s="12"/>
      <c r="F305" s="12"/>
      <c r="G305" s="9" t="str">
        <f>สรุปงบ!D319</f>
        <v>คณะเทคโนโลยีการเกษตร</v>
      </c>
    </row>
    <row r="306" spans="1:7" s="4" customFormat="1" x14ac:dyDescent="0.2">
      <c r="A306" s="354">
        <v>6</v>
      </c>
      <c r="B306" s="340" t="str">
        <f>สรุปงบ!B320</f>
        <v>พัฒนาสุขภาวะของนักศึกษาคณะวิทยาการจัดการ</v>
      </c>
      <c r="C306" s="12"/>
      <c r="D306" s="12"/>
      <c r="E306" s="12"/>
      <c r="F306" s="12"/>
      <c r="G306" s="9" t="str">
        <f>สรุปงบ!D320</f>
        <v>คณะวิทยาการจัดการ</v>
      </c>
    </row>
    <row r="307" spans="1:7" s="4" customFormat="1" x14ac:dyDescent="0.2">
      <c r="A307" s="354">
        <v>7</v>
      </c>
      <c r="B307" s="340" t="str">
        <f>สรุปงบ!B321</f>
        <v>พัฒนาสุขภาวะการแข่งขันกีและส่งเสริมสุขภาพดอนขังใหญ่เกมส์ ครั้งที่ 31</v>
      </c>
      <c r="C307" s="12"/>
      <c r="D307" s="12"/>
      <c r="E307" s="12"/>
      <c r="F307" s="12"/>
      <c r="G307" s="9" t="str">
        <f>สรุปงบ!D321</f>
        <v>คณะวิทยาการจัดการ</v>
      </c>
    </row>
    <row r="308" spans="1:7" s="4" customFormat="1" x14ac:dyDescent="0.2">
      <c r="A308" s="354">
        <v>8</v>
      </c>
      <c r="B308" s="340" t="str">
        <f>สรุปงบ!B322</f>
        <v>พัฒนาสุขภาวะนักศึกษาคณะวิทยาศาสตร์และเทคโนโลยี</v>
      </c>
      <c r="C308" s="12"/>
      <c r="D308" s="12"/>
      <c r="E308" s="12"/>
      <c r="F308" s="12"/>
      <c r="G308" s="9" t="str">
        <f>สรุปงบ!D322</f>
        <v>คณะวิทยาศาสตร์และเทคโนโลยี</v>
      </c>
    </row>
    <row r="309" spans="1:7" s="4" customFormat="1" x14ac:dyDescent="0.2">
      <c r="A309" s="354">
        <v>9</v>
      </c>
      <c r="B309" s="340" t="str">
        <f>สรุปงบ!B323</f>
        <v>การแข่งขันกีฬาระหว่างคณะ ดอนขังใหญ่เกมส์</v>
      </c>
      <c r="C309" s="12"/>
      <c r="D309" s="12"/>
      <c r="E309" s="12"/>
      <c r="F309" s="12"/>
      <c r="G309" s="9" t="str">
        <f>สรุปงบ!D323</f>
        <v>คณะวิทยาศาสตร์และเทคโนโลยี</v>
      </c>
    </row>
    <row r="310" spans="1:7" s="4" customFormat="1" x14ac:dyDescent="0.2">
      <c r="A310" s="354">
        <v>10</v>
      </c>
      <c r="B310" s="340" t="str">
        <f>สรุปงบ!B324</f>
        <v>เสริมสร้างสุขภาวะของนักศึกษาครุศาสตร์</v>
      </c>
      <c r="C310" s="12"/>
      <c r="D310" s="12"/>
      <c r="E310" s="12"/>
      <c r="F310" s="12"/>
      <c r="G310" s="9" t="str">
        <f>สรุปงบ!D324</f>
        <v>คณะครุศาสตร์</v>
      </c>
    </row>
    <row r="311" spans="1:7" s="4" customFormat="1" x14ac:dyDescent="0.2">
      <c r="A311" s="354">
        <v>11</v>
      </c>
      <c r="B311" s="340" t="str">
        <f>สรุปงบ!B325</f>
        <v>สนับสนุนให้นักศึกษาคณะครุศาสตร์เข้าร่วมกีฬาดอนขังใหญ่</v>
      </c>
      <c r="C311" s="12"/>
      <c r="D311" s="12"/>
      <c r="E311" s="12"/>
      <c r="F311" s="12"/>
      <c r="G311" s="9" t="str">
        <f>สรุปงบ!D325</f>
        <v>คณะครุศาสตร์</v>
      </c>
    </row>
    <row r="312" spans="1:7" s="4" customFormat="1" x14ac:dyDescent="0.2">
      <c r="A312" s="354">
        <v>12</v>
      </c>
      <c r="B312" s="340" t="str">
        <f>สรุปงบ!B326</f>
        <v>จิตอาสา "ทำตามพ่อสอน"</v>
      </c>
      <c r="C312" s="12"/>
      <c r="D312" s="12"/>
      <c r="E312" s="12"/>
      <c r="F312" s="12"/>
      <c r="G312" s="9" t="str">
        <f>สรุปงบ!D326</f>
        <v>คณะมนุษยศาสตร์และสังคมศาสตร์</v>
      </c>
    </row>
    <row r="313" spans="1:7" s="4" customFormat="1" x14ac:dyDescent="0.2">
      <c r="A313" s="354">
        <v>13</v>
      </c>
      <c r="B313" s="340" t="str">
        <f>สรุปงบ!B327</f>
        <v>กีฬาดอนขับใหญ่เกมส์</v>
      </c>
      <c r="C313" s="12"/>
      <c r="D313" s="12"/>
      <c r="E313" s="12"/>
      <c r="F313" s="12"/>
      <c r="G313" s="9" t="str">
        <f>สรุปงบ!D327</f>
        <v>คณะมนุษยศาสตร์และสังคมศาสตร์</v>
      </c>
    </row>
    <row r="314" spans="1:7" s="4" customFormat="1" x14ac:dyDescent="0.2">
      <c r="A314" s="354">
        <v>14</v>
      </c>
      <c r="B314" s="340" t="str">
        <f>สรุปงบ!B328</f>
        <v>สร้างเสริมสุขภาวะที่ดีแก่นักศึกษาของคณะวิศวกรรมศาสตร์และเทคโนโลยีอุตสาหกรรม</v>
      </c>
      <c r="C314" s="12"/>
      <c r="D314" s="12"/>
      <c r="E314" s="12"/>
      <c r="F314" s="12"/>
      <c r="G314" s="9" t="str">
        <f>สรุปงบ!D328</f>
        <v>คณะวิศวกรรมศาสตร์และเทคโนโลยีอุตสาหกรรม</v>
      </c>
    </row>
    <row r="315" spans="1:7" s="4" customFormat="1" x14ac:dyDescent="0.2">
      <c r="A315" s="354">
        <v>15</v>
      </c>
      <c r="B315" s="340" t="str">
        <f>สรุปงบ!B329</f>
        <v>เข้าร่วมกีฬาระหว่างคณะดอนขังใหญ่ ประจำปี 2560</v>
      </c>
      <c r="C315" s="12"/>
      <c r="D315" s="12"/>
      <c r="E315" s="12"/>
      <c r="F315" s="12"/>
      <c r="G315" s="9" t="str">
        <f>สรุปงบ!D329</f>
        <v>คณะวิศวกรรมศาสตร์และเทคโนโลยีอุตสาหกรรม</v>
      </c>
    </row>
    <row r="316" spans="1:7" s="4" customFormat="1" x14ac:dyDescent="0.2">
      <c r="A316" s="354">
        <v>16</v>
      </c>
      <c r="B316" s="340" t="str">
        <f>สรุปงบ!B330</f>
        <v>กีฬาดอนขับใหญ่เกมส์</v>
      </c>
      <c r="C316" s="12"/>
      <c r="D316" s="12"/>
      <c r="E316" s="12"/>
      <c r="F316" s="12"/>
      <c r="G316" s="9" t="str">
        <f>สรุปงบ!D330</f>
        <v>คณะเทคโนโลยีสารสนเทศ</v>
      </c>
    </row>
    <row r="317" spans="1:7" s="4" customFormat="1" x14ac:dyDescent="0.2">
      <c r="A317" s="354">
        <v>17</v>
      </c>
      <c r="B317" s="340" t="str">
        <f>สรุปงบ!B331</f>
        <v>พัฒนาสุขภาวะของนักศึกษา</v>
      </c>
      <c r="C317" s="12"/>
      <c r="D317" s="12"/>
      <c r="E317" s="12"/>
      <c r="F317" s="12"/>
      <c r="G317" s="9" t="str">
        <f>สรุปงบ!D331</f>
        <v>คณะเทคโนโลยีสารสนเทศ</v>
      </c>
    </row>
    <row r="318" spans="1:7" s="4" customFormat="1" x14ac:dyDescent="0.2">
      <c r="A318" s="354">
        <v>18</v>
      </c>
      <c r="B318" s="340" t="str">
        <f>สรุปงบ!B332</f>
        <v>กีฬาดอนขับใหญ่เกมส์</v>
      </c>
      <c r="C318" s="12"/>
      <c r="D318" s="12"/>
      <c r="E318" s="12"/>
      <c r="F318" s="12"/>
      <c r="G318" s="9" t="str">
        <f>สรุปงบ!D332</f>
        <v>คณะพยาบาลศาสตร์</v>
      </c>
    </row>
    <row r="319" spans="1:7" s="296" customFormat="1" x14ac:dyDescent="0.2">
      <c r="A319" s="356" t="s">
        <v>110</v>
      </c>
      <c r="B319" s="341" t="s">
        <v>11</v>
      </c>
      <c r="C319" s="295"/>
      <c r="D319" s="295"/>
      <c r="E319" s="295"/>
      <c r="F319" s="295"/>
      <c r="G319" s="295"/>
    </row>
    <row r="320" spans="1:7" s="4" customFormat="1" x14ac:dyDescent="0.2">
      <c r="A320" s="354">
        <v>1</v>
      </c>
      <c r="B320" s="342" t="str">
        <f>สรุปงบ!B335</f>
        <v>อบรมทักษะการใช้ ICT สำหรับนักศึกษาคณะวิทยาศาสตร์และเทคโนโลยี</v>
      </c>
      <c r="C320" s="12"/>
      <c r="D320" s="12"/>
      <c r="E320" s="12"/>
      <c r="F320" s="12"/>
      <c r="G320" s="10" t="str">
        <f>สรุปงบ!D335</f>
        <v>คณะวิทยาศาสตร์และเทคโนโลยี</v>
      </c>
    </row>
    <row r="321" spans="1:7" s="4" customFormat="1" x14ac:dyDescent="0.2">
      <c r="A321" s="354">
        <v>2</v>
      </c>
      <c r="B321" s="342" t="str">
        <f>สรุปงบ!B336</f>
        <v>การอบรมเชิงปฏิบัติการการสืบค้น electronic database ในระดับสากลทางด้านเคมี</v>
      </c>
      <c r="C321" s="12"/>
      <c r="D321" s="12"/>
      <c r="E321" s="12"/>
      <c r="F321" s="12"/>
      <c r="G321" s="10" t="str">
        <f>สรุปงบ!D336</f>
        <v>คณะวิทยาศาสตร์และเทคโนโลยี</v>
      </c>
    </row>
    <row r="322" spans="1:7" s="4" customFormat="1" x14ac:dyDescent="0.2">
      <c r="A322" s="354">
        <v>3</v>
      </c>
      <c r="B322" s="342" t="str">
        <f>สรุปงบ!B337</f>
        <v>อบรมเชิงปฏิบัติการระบบเครือข่ายสำนักงานอัตโนมัติ</v>
      </c>
      <c r="C322" s="12"/>
      <c r="D322" s="12"/>
      <c r="E322" s="12"/>
      <c r="F322" s="12"/>
      <c r="G322" s="10" t="str">
        <f>สรุปงบ!D337</f>
        <v>คณะเทคโนโลยีสารสนเทศ</v>
      </c>
    </row>
    <row r="323" spans="1:7" s="4" customFormat="1" x14ac:dyDescent="0.2">
      <c r="A323" s="354">
        <v>4</v>
      </c>
      <c r="B323" s="342" t="str">
        <f>สรุปงบ!B338</f>
        <v>อบรมเชิงปฏิบัติการการวิเคราะห์ข้อมูลรูปภาพด้วยเทคนิค Data Analytics</v>
      </c>
      <c r="C323" s="12"/>
      <c r="D323" s="12"/>
      <c r="E323" s="12"/>
      <c r="F323" s="12"/>
      <c r="G323" s="10" t="str">
        <f>สรุปงบ!D338</f>
        <v>คณะเทคโนโลยีสารสนเทศ</v>
      </c>
    </row>
    <row r="324" spans="1:7" s="4" customFormat="1" x14ac:dyDescent="0.2">
      <c r="A324" s="354">
        <v>5</v>
      </c>
      <c r="B324" s="342" t="str">
        <f>สรุปงบ!B339</f>
        <v>อบรมเชิงปฏิบัติการการใช้เครื่องมือเทคโนโลยีสารสนเทศและการสื่อสารสำหรับการเรียนการสอนในยุค 4.0</v>
      </c>
      <c r="C324" s="12"/>
      <c r="D324" s="12"/>
      <c r="E324" s="12"/>
      <c r="F324" s="12"/>
      <c r="G324" s="10" t="str">
        <f>สรุปงบ!D339</f>
        <v>คณะเทคโนโลยีสารสนเทศ</v>
      </c>
    </row>
    <row r="325" spans="1:7" s="4" customFormat="1" x14ac:dyDescent="0.2">
      <c r="A325" s="354">
        <v>6</v>
      </c>
      <c r="B325" s="342" t="str">
        <f>สรุปงบ!B340</f>
        <v>อบรมเชิงปฏิบัติการโปรแกรมประยุกต์เว็บแอพเพื่อการสื่อสาร</v>
      </c>
      <c r="C325" s="12"/>
      <c r="D325" s="12"/>
      <c r="E325" s="12"/>
      <c r="F325" s="12"/>
      <c r="G325" s="10" t="str">
        <f>สรุปงบ!D340</f>
        <v>คณะเทคโนโลยีสารสนเทศ</v>
      </c>
    </row>
    <row r="326" spans="1:7" s="4" customFormat="1" x14ac:dyDescent="0.2">
      <c r="A326" s="354">
        <v>7</v>
      </c>
      <c r="B326" s="342" t="str">
        <f>สรุปงบ!B341</f>
        <v>อบรมเชิงปฏิบัติการการวิเคราะห์ข้อมูลด้วยเทคนิค Data Mining</v>
      </c>
      <c r="C326" s="12"/>
      <c r="D326" s="12"/>
      <c r="E326" s="12"/>
      <c r="F326" s="12"/>
      <c r="G326" s="10" t="str">
        <f>สรุปงบ!D341</f>
        <v>คณะเทคโนโลยีสารสนเทศ</v>
      </c>
    </row>
    <row r="327" spans="1:7" s="4" customFormat="1" x14ac:dyDescent="0.2">
      <c r="A327" s="354">
        <v>8</v>
      </c>
      <c r="B327" s="342" t="str">
        <f>สรุปงบ!B342</f>
        <v>อบรมเชิงปฏิบัติการ AI</v>
      </c>
      <c r="C327" s="12"/>
      <c r="D327" s="12"/>
      <c r="E327" s="12"/>
      <c r="F327" s="12"/>
      <c r="G327" s="10" t="str">
        <f>สรุปงบ!D342</f>
        <v>คณะเทคโนโลยีสารสนเทศ</v>
      </c>
    </row>
    <row r="328" spans="1:7" s="4" customFormat="1" x14ac:dyDescent="0.2">
      <c r="A328" s="354">
        <v>9</v>
      </c>
      <c r="B328" s="342" t="str">
        <f>สรุปงบ!B343</f>
        <v>มาตรฐานไอทีแก่นักศึกษาคอมพิวเตอร์ (Microsoft PowerPoint 2013)</v>
      </c>
      <c r="C328" s="12"/>
      <c r="D328" s="12"/>
      <c r="E328" s="12"/>
      <c r="F328" s="12"/>
      <c r="G328" s="10" t="str">
        <f>สรุปงบ!D343</f>
        <v>คณะเทคโนโลยีสารสนเทศ</v>
      </c>
    </row>
    <row r="329" spans="1:7" s="4" customFormat="1" ht="43.5" x14ac:dyDescent="0.2">
      <c r="A329" s="354">
        <v>10</v>
      </c>
      <c r="B329" s="342" t="str">
        <f>สรุปงบ!B344</f>
        <v>อบรมเชิงปฏิบัติการใบรับรองมาตรฐานวิชาชีพด้านการสอบใบรับรองความสามารถของ Microsoft Office Specialist (Microsoft Excel 2013)</v>
      </c>
      <c r="C329" s="12"/>
      <c r="D329" s="12"/>
      <c r="E329" s="12"/>
      <c r="F329" s="12"/>
      <c r="G329" s="10" t="str">
        <f>สรุปงบ!D344</f>
        <v>คณะเทคโนโลยีสารสนเทศ</v>
      </c>
    </row>
    <row r="330" spans="1:7" s="4" customFormat="1" ht="43.5" x14ac:dyDescent="0.2">
      <c r="A330" s="354">
        <v>11</v>
      </c>
      <c r="B330" s="342" t="str">
        <f>สรุปงบ!B345</f>
        <v>การพัฒนาครูต้นแบบกระบวนการจัดการเรียนรู้ด้วยโครงการโดยใช้ไอซีที (Project-based Learning using ICT) ตามแนวคอนสตรักวันนิซึม (Constructionism) แก่นักศึกษาสาขาคอมพิวเตอร์</v>
      </c>
      <c r="C330" s="12"/>
      <c r="D330" s="12"/>
      <c r="E330" s="12"/>
      <c r="F330" s="12"/>
      <c r="G330" s="10" t="str">
        <f>สรุปงบ!D345</f>
        <v>คณะเทคโนโลยีสารสนเทศ</v>
      </c>
    </row>
    <row r="331" spans="1:7" s="4" customFormat="1" x14ac:dyDescent="0.2">
      <c r="A331" s="354">
        <v>12</v>
      </c>
      <c r="B331" s="342" t="str">
        <f>สรุปงบ!B346</f>
        <v>การอบรมเชิงปฏิบัติการการติดตั้งและบริหารเครื่องแม่ข่ายอินเทอร์เน็ต</v>
      </c>
      <c r="C331" s="12"/>
      <c r="D331" s="12"/>
      <c r="E331" s="12"/>
      <c r="F331" s="12"/>
      <c r="G331" s="10" t="str">
        <f>สรุปงบ!D346</f>
        <v>คณะเทคโนโลยีสารสนเทศ</v>
      </c>
    </row>
    <row r="332" spans="1:7" s="4" customFormat="1" x14ac:dyDescent="0.2">
      <c r="A332" s="354">
        <v>13</v>
      </c>
      <c r="B332" s="342" t="str">
        <f>สรุปงบ!B347</f>
        <v xml:space="preserve">การอบรมเชิงปฏิบัติ "การพัฒนาสื่อสารการเรียนการสอนความจริงเสริม (Augmented Reality) </v>
      </c>
      <c r="C332" s="12"/>
      <c r="D332" s="12"/>
      <c r="E332" s="12"/>
      <c r="F332" s="12"/>
      <c r="G332" s="10" t="str">
        <f>สรุปงบ!D347</f>
        <v>คณะเทคโนโลยีสารสนเทศ</v>
      </c>
    </row>
    <row r="333" spans="1:7" s="4" customFormat="1" x14ac:dyDescent="0.2">
      <c r="A333" s="354">
        <v>14</v>
      </c>
      <c r="B333" s="342" t="str">
        <f>สรุปงบ!B348</f>
        <v>อบรมเชิงปฏิบัติการอินเตอร์เน็ตในทุกสิ่ง (IoT : Internet of Things)</v>
      </c>
      <c r="C333" s="12"/>
      <c r="D333" s="12"/>
      <c r="E333" s="12"/>
      <c r="F333" s="12"/>
      <c r="G333" s="10" t="str">
        <f>สรุปงบ!D348</f>
        <v>คณะเทคโนโลยีสารสนเทศ</v>
      </c>
    </row>
    <row r="334" spans="1:7" s="4" customFormat="1" x14ac:dyDescent="0.2">
      <c r="A334" s="354">
        <v>15</v>
      </c>
      <c r="B334" s="342" t="str">
        <f>สรุปงบ!B349</f>
        <v>อบรมเชิงปฏิบัติการการประยุกต์ใช้เทคโนโลยีเพื่อสร้างอาชีพบนระบบออนไลน์</v>
      </c>
      <c r="C334" s="12"/>
      <c r="D334" s="12"/>
      <c r="E334" s="12"/>
      <c r="F334" s="12"/>
      <c r="G334" s="10" t="str">
        <f>สรุปงบ!D349</f>
        <v>คณะเทคโนโลยีสารสนเทศ</v>
      </c>
    </row>
    <row r="335" spans="1:7" s="4" customFormat="1" x14ac:dyDescent="0.2">
      <c r="A335" s="354">
        <v>16</v>
      </c>
      <c r="B335" s="342" t="str">
        <f>สรุปงบ!B350</f>
        <v>การพัมนาทักษะการสืบค้นข้อมูลอย่างมีประสิทธิภาพเพื่อการเรียนรู้ในศตวรรษที่ 21</v>
      </c>
      <c r="C335" s="12"/>
      <c r="D335" s="12"/>
      <c r="E335" s="12"/>
      <c r="F335" s="12"/>
      <c r="G335" s="10" t="str">
        <f>สรุปงบ!D350</f>
        <v>คณะครุศาสตร์</v>
      </c>
    </row>
    <row r="336" spans="1:7" s="4" customFormat="1" x14ac:dyDescent="0.2">
      <c r="A336" s="354">
        <v>17</v>
      </c>
      <c r="B336" s="342" t="str">
        <f>สรุปงบ!B351</f>
        <v>การฝึกอบรมเชิงปฏิบัติการผลิตสื่อการเรียนการสอนดิจิตอลอย่างง่ายสำหรับครูเกษตรด้วยโปรแกรม Prezi และ PowerPoint</v>
      </c>
      <c r="C336" s="12"/>
      <c r="D336" s="12"/>
      <c r="E336" s="12"/>
      <c r="F336" s="12"/>
      <c r="G336" s="10" t="str">
        <f>สรุปงบ!D351</f>
        <v>คณะเทคโนโลยีการเกษตร</v>
      </c>
    </row>
    <row r="337" spans="1:7" s="4" customFormat="1" x14ac:dyDescent="0.2">
      <c r="A337" s="354">
        <v>18</v>
      </c>
      <c r="B337" s="342" t="str">
        <f>สรุปงบ!B352</f>
        <v>การอบรมเชิงปฏิบัติการเรื่องทักษะ ICT เบื้องต้นเพื่อการประยุกต์ใช้ในงาน Smart Farm</v>
      </c>
      <c r="C337" s="12"/>
      <c r="D337" s="12"/>
      <c r="E337" s="12"/>
      <c r="F337" s="12"/>
      <c r="G337" s="10" t="str">
        <f>สรุปงบ!D352</f>
        <v>คณะเทคโนโลยีการเกษตร</v>
      </c>
    </row>
    <row r="338" spans="1:7" s="4" customFormat="1" x14ac:dyDescent="0.2">
      <c r="A338" s="354">
        <v>19</v>
      </c>
      <c r="B338" s="342" t="str">
        <f>สรุปงบ!B353</f>
        <v>การพัฒนาทักษะการใช้ ICT แก่นักศึกษาคณะวิทยาการจัดการ</v>
      </c>
      <c r="C338" s="12"/>
      <c r="D338" s="12"/>
      <c r="E338" s="12"/>
      <c r="F338" s="12"/>
      <c r="G338" s="10" t="str">
        <f>สรุปงบ!D353</f>
        <v>คณะวิทยาการจัดการ</v>
      </c>
    </row>
    <row r="339" spans="1:7" s="4" customFormat="1" x14ac:dyDescent="0.2">
      <c r="A339" s="354">
        <v>20</v>
      </c>
      <c r="B339" s="342" t="str">
        <f>สรุปงบ!B354</f>
        <v>อบรม ICT สำหรับนักศึกษาครู และอบรม ICT เพื่องานอาชีพ</v>
      </c>
      <c r="C339" s="12"/>
      <c r="D339" s="12"/>
      <c r="E339" s="12"/>
      <c r="F339" s="12"/>
      <c r="G339" s="10" t="str">
        <f>สรุปงบ!D354</f>
        <v>คณะมนุษยศาสตร์และสังคมศาสตร์</v>
      </c>
    </row>
    <row r="340" spans="1:7" s="349" customFormat="1" x14ac:dyDescent="0.2">
      <c r="A340" s="346">
        <v>3</v>
      </c>
      <c r="B340" s="347" t="s">
        <v>76</v>
      </c>
      <c r="C340" s="348"/>
      <c r="D340" s="348"/>
      <c r="E340" s="348"/>
      <c r="F340" s="348"/>
      <c r="G340" s="348"/>
    </row>
    <row r="341" spans="1:7" s="14" customFormat="1" x14ac:dyDescent="0.2">
      <c r="A341" s="350">
        <v>3.1</v>
      </c>
      <c r="B341" s="345" t="s">
        <v>111</v>
      </c>
      <c r="C341" s="13"/>
      <c r="D341" s="13"/>
      <c r="E341" s="13"/>
      <c r="F341" s="13"/>
      <c r="G341" s="13"/>
    </row>
    <row r="342" spans="1:7" s="296" customFormat="1" x14ac:dyDescent="0.2">
      <c r="A342" s="356" t="s">
        <v>114</v>
      </c>
      <c r="B342" s="341" t="s">
        <v>113</v>
      </c>
      <c r="C342" s="295"/>
      <c r="D342" s="295"/>
      <c r="E342" s="295"/>
      <c r="F342" s="295"/>
      <c r="G342" s="295"/>
    </row>
    <row r="343" spans="1:7" s="4" customFormat="1" x14ac:dyDescent="0.2">
      <c r="A343" s="354">
        <v>1</v>
      </c>
      <c r="B343" s="342">
        <f>สรุปงบ!B357</f>
        <v>0</v>
      </c>
      <c r="C343" s="12"/>
      <c r="D343" s="12"/>
      <c r="E343" s="12"/>
      <c r="F343" s="12"/>
      <c r="G343" s="12">
        <f>สรุปงบ!D357</f>
        <v>0</v>
      </c>
    </row>
    <row r="344" spans="1:7" s="14" customFormat="1" x14ac:dyDescent="0.2">
      <c r="A344" s="350">
        <v>3.2</v>
      </c>
      <c r="B344" s="345" t="s">
        <v>112</v>
      </c>
      <c r="C344" s="13"/>
      <c r="D344" s="13"/>
      <c r="E344" s="13"/>
      <c r="F344" s="13"/>
      <c r="G344" s="13"/>
    </row>
    <row r="345" spans="1:7" s="296" customFormat="1" x14ac:dyDescent="0.2">
      <c r="A345" s="356" t="s">
        <v>117</v>
      </c>
      <c r="B345" s="341" t="s">
        <v>115</v>
      </c>
      <c r="C345" s="295"/>
      <c r="D345" s="295"/>
      <c r="E345" s="295"/>
      <c r="F345" s="295"/>
      <c r="G345" s="295"/>
    </row>
    <row r="346" spans="1:7" s="4" customFormat="1" x14ac:dyDescent="0.2">
      <c r="A346" s="354">
        <v>1</v>
      </c>
      <c r="B346" s="342" t="str">
        <f>สรุปงบ!B360</f>
        <v>แลกเปลี่ยนนักศึกษาคณะวิทยาศาสตร์และเทคโนโลยีกับมหาวิทยาลัยในต่างประเทศ</v>
      </c>
      <c r="C346" s="12"/>
      <c r="D346" s="12"/>
      <c r="E346" s="12"/>
      <c r="F346" s="12"/>
      <c r="G346" s="10" t="str">
        <f>สรุปงบ!D360</f>
        <v>คณะวิทยาศาสตร์และเทคโนโลยี</v>
      </c>
    </row>
    <row r="347" spans="1:7" s="4" customFormat="1" x14ac:dyDescent="0.2">
      <c r="A347" s="354">
        <v>2</v>
      </c>
      <c r="B347" s="342" t="str">
        <f>สรุปงบ!B361</f>
        <v>แลกเปลี่ยนนักศึกษาและอาจารย์</v>
      </c>
      <c r="C347" s="12"/>
      <c r="D347" s="12"/>
      <c r="E347" s="12"/>
      <c r="F347" s="12"/>
      <c r="G347" s="10" t="str">
        <f>สรุปงบ!D361</f>
        <v>คณะพยาบาลศาสตร์</v>
      </c>
    </row>
    <row r="348" spans="1:7" s="4" customFormat="1" x14ac:dyDescent="0.2">
      <c r="A348" s="354">
        <v>3</v>
      </c>
      <c r="B348" s="342" t="str">
        <f>สรุปงบ!B362</f>
        <v>แลกเปลี่ยนอาจารย์และนักศึกษากับมหาวิทยาลัยตามความร่วมมือในต่างประเทศ</v>
      </c>
      <c r="C348" s="12"/>
      <c r="D348" s="12"/>
      <c r="E348" s="12"/>
      <c r="F348" s="12"/>
      <c r="G348" s="10" t="str">
        <f>สรุปงบ!D362</f>
        <v>คณะเทคโนโลยีสารสนเทศ</v>
      </c>
    </row>
    <row r="349" spans="1:7" s="296" customFormat="1" x14ac:dyDescent="0.2">
      <c r="A349" s="356" t="s">
        <v>118</v>
      </c>
      <c r="B349" s="341" t="s">
        <v>116</v>
      </c>
      <c r="C349" s="295"/>
      <c r="D349" s="295"/>
      <c r="E349" s="295"/>
      <c r="F349" s="295"/>
      <c r="G349" s="295"/>
    </row>
    <row r="350" spans="1:7" s="4" customFormat="1" x14ac:dyDescent="0.2">
      <c r="A350" s="354">
        <v>1</v>
      </c>
      <c r="B350" s="342" t="str">
        <f>สรุปงบ!B365</f>
        <v>พัฒนาทักษะภาษาอังกฤษทางวิชาชีพ</v>
      </c>
      <c r="C350" s="12"/>
      <c r="D350" s="12"/>
      <c r="E350" s="12"/>
      <c r="F350" s="12"/>
      <c r="G350" s="10" t="str">
        <f>สรุปงบ!D365</f>
        <v>คณะวิทยาศาสตร์และเทคโนโลยี</v>
      </c>
    </row>
    <row r="351" spans="1:7" s="4" customFormat="1" x14ac:dyDescent="0.2">
      <c r="A351" s="354">
        <v>2</v>
      </c>
      <c r="B351" s="342" t="str">
        <f>สรุปงบ!B366</f>
        <v>พัฒนาศักยภาพด้านภาษาอังกฤษแก่บุคลากรและนักศึกษา</v>
      </c>
      <c r="C351" s="12"/>
      <c r="D351" s="12"/>
      <c r="E351" s="12"/>
      <c r="F351" s="12"/>
      <c r="G351" s="10" t="str">
        <f>สรุปงบ!D366</f>
        <v>คณะพยาบาลศาสตร์</v>
      </c>
    </row>
    <row r="352" spans="1:7" s="4" customFormat="1" x14ac:dyDescent="0.2">
      <c r="A352" s="354">
        <v>3</v>
      </c>
      <c r="B352" s="342" t="str">
        <f>สรุปงบ!B367</f>
        <v>อบรมการเขียนบทความภาษาอังกฤษ (English for Academic Paper)</v>
      </c>
      <c r="C352" s="12"/>
      <c r="D352" s="12"/>
      <c r="E352" s="12"/>
      <c r="F352" s="12"/>
      <c r="G352" s="10" t="str">
        <f>สรุปงบ!D367</f>
        <v>คณะเทคโนโลยีสารสนเทศ</v>
      </c>
    </row>
    <row r="353" spans="1:7" s="4" customFormat="1" x14ac:dyDescent="0.2">
      <c r="A353" s="354">
        <v>4</v>
      </c>
      <c r="B353" s="342" t="str">
        <f>สรุปงบ!B368</f>
        <v>การอบรมเชิงปฏิบัติการเพื่อยกระดับและพัฒนาศักยภาพทักษะสื่อสารด้วยภาษาอังกฤษ</v>
      </c>
      <c r="C353" s="12"/>
      <c r="D353" s="12"/>
      <c r="E353" s="12"/>
      <c r="F353" s="12"/>
      <c r="G353" s="10" t="str">
        <f>สรุปงบ!D368</f>
        <v>คณะเทคโนโลยีสารสนเทศ</v>
      </c>
    </row>
    <row r="354" spans="1:7" s="4" customFormat="1" x14ac:dyDescent="0.2">
      <c r="A354" s="354">
        <v>5</v>
      </c>
      <c r="B354" s="342" t="str">
        <f>สรุปงบ!B369</f>
        <v>การฝึกทักษะภาษาอังกฤษเพื่อการสื่อสาร</v>
      </c>
      <c r="C354" s="12"/>
      <c r="D354" s="12"/>
      <c r="E354" s="12"/>
      <c r="F354" s="12"/>
      <c r="G354" s="10" t="str">
        <f>สรุปงบ!D369</f>
        <v>คณะครุศาสตร์</v>
      </c>
    </row>
    <row r="355" spans="1:7" s="4" customFormat="1" x14ac:dyDescent="0.2">
      <c r="A355" s="354">
        <v>6</v>
      </c>
      <c r="B355" s="342" t="str">
        <f>สรุปงบ!B370</f>
        <v>การอบรมเชิงปฏิบัติการ "การพัฒนาทักษะภาษาต่างประเทศสำหรับนักศึกษาคณะเทคโนโลยีการเกษตร"</v>
      </c>
      <c r="C355" s="12"/>
      <c r="D355" s="12"/>
      <c r="E355" s="12"/>
      <c r="F355" s="12"/>
      <c r="G355" s="10" t="str">
        <f>สรุปงบ!D370</f>
        <v>คณะเทคโนโลยีการเกษตร</v>
      </c>
    </row>
    <row r="356" spans="1:7" s="4" customFormat="1" x14ac:dyDescent="0.2">
      <c r="A356" s="354">
        <v>7</v>
      </c>
      <c r="B356" s="342" t="str">
        <f>สรุปงบ!B371</f>
        <v>การอบรมเชิงปฏิบัติการ "การพัฒนาทักษะภาษาต่างประเทศสำหรับบุคลากรคณะเทคโนโลยีการเกษตร"</v>
      </c>
      <c r="C356" s="12"/>
      <c r="D356" s="12"/>
      <c r="E356" s="12"/>
      <c r="F356" s="12"/>
      <c r="G356" s="10" t="str">
        <f>สรุปงบ!D371</f>
        <v>คณะเทคโนโลยีการเกษตร</v>
      </c>
    </row>
    <row r="357" spans="1:7" s="4" customFormat="1" x14ac:dyDescent="0.2">
      <c r="A357" s="354">
        <v>8</v>
      </c>
      <c r="B357" s="342" t="str">
        <f>สรุปงบ!B372</f>
        <v>ประกวดนวัตกรรมการเรียนรู้ภาษาอังกฤษสำหรับนักศึกษา</v>
      </c>
      <c r="C357" s="12"/>
      <c r="D357" s="12"/>
      <c r="E357" s="12"/>
      <c r="F357" s="12"/>
      <c r="G357" s="10" t="str">
        <f>สรุปงบ!D372</f>
        <v>คณะวิทยาการจัดการ</v>
      </c>
    </row>
    <row r="358" spans="1:7" s="4" customFormat="1" ht="43.5" x14ac:dyDescent="0.2">
      <c r="A358" s="354">
        <v>9</v>
      </c>
      <c r="B358" s="342" t="str">
        <f>สรุปงบ!B373</f>
        <v>การพัฒนาศักยภาพด้านภาษาต่างประเทศเพื่อเตรียมความพร้อมในการสอบวัดความสามารถทางภาษาของนักศึกษาแขนงวิชาการจัดการ</v>
      </c>
      <c r="C358" s="12"/>
      <c r="D358" s="12"/>
      <c r="E358" s="12"/>
      <c r="F358" s="12"/>
      <c r="G358" s="10" t="str">
        <f>สรุปงบ!D373</f>
        <v>คณะวิทยาการจัดการ</v>
      </c>
    </row>
    <row r="359" spans="1:7" s="4" customFormat="1" x14ac:dyDescent="0.2">
      <c r="A359" s="354">
        <v>10</v>
      </c>
      <c r="B359" s="342" t="str">
        <f>สรุปงบ!B374</f>
        <v>พัฒนาทักษะภาษาต่างประเทศด้านวิศวกรรมพลังงานของนักศึกษาและอาจารย์</v>
      </c>
      <c r="C359" s="12"/>
      <c r="D359" s="12"/>
      <c r="E359" s="12"/>
      <c r="F359" s="12"/>
      <c r="G359" s="10" t="str">
        <f>สรุปงบ!D374</f>
        <v>คณะวิศวกรรมศาสตร์และเทคโนโลยีอุตสาหกรรม</v>
      </c>
    </row>
    <row r="360" spans="1:7" s="4" customFormat="1" x14ac:dyDescent="0.2">
      <c r="A360" s="354">
        <v>11</v>
      </c>
      <c r="B360" s="342" t="str">
        <f>สรุปงบ!B375</f>
        <v>อบรมภาษาต่างประเทศเพื่อการทำงาน</v>
      </c>
      <c r="C360" s="12"/>
      <c r="D360" s="12"/>
      <c r="E360" s="12"/>
      <c r="F360" s="12"/>
      <c r="G360" s="10" t="str">
        <f>สรุปงบ!D375</f>
        <v>คณะวิศวกรรมศาสตร์และเทคโนโลยีอุตสาหกรรม</v>
      </c>
    </row>
    <row r="361" spans="1:7" s="4" customFormat="1" x14ac:dyDescent="0.2">
      <c r="A361" s="354">
        <v>12</v>
      </c>
      <c r="B361" s="342" t="str">
        <f>สรุปงบ!B376</f>
        <v>การพัฒนาภาษาอังกฤษแก่อาจารย์และนักศึกษาสาขาวิชาวิศวกรรมสารสนเทศและการสื่อสาร</v>
      </c>
      <c r="C361" s="12"/>
      <c r="D361" s="12"/>
      <c r="E361" s="12"/>
      <c r="F361" s="12"/>
      <c r="G361" s="10" t="str">
        <f>สรุปงบ!D376</f>
        <v>คณะวิศวกรรมศาสตร์และเทคโนโลยีอุตสาหกรรม</v>
      </c>
    </row>
    <row r="362" spans="1:7" s="4" customFormat="1" x14ac:dyDescent="0.2">
      <c r="A362" s="354">
        <v>13</v>
      </c>
      <c r="B362" s="342" t="str">
        <f>สรุปงบ!B377</f>
        <v>พัฒนาทักษะภาษาอังกฤษสำหรับวิศวกรเครื่องกล</v>
      </c>
      <c r="C362" s="12"/>
      <c r="D362" s="12"/>
      <c r="E362" s="12"/>
      <c r="F362" s="12"/>
      <c r="G362" s="10" t="str">
        <f>สรุปงบ!D377</f>
        <v>คณะวิศวกรรมศาสตร์และเทคโนโลยีอุตสาหกรรม</v>
      </c>
    </row>
    <row r="363" spans="1:7" s="4" customFormat="1" x14ac:dyDescent="0.2">
      <c r="A363" s="354">
        <v>14</v>
      </c>
      <c r="B363" s="342" t="str">
        <f>สรุปงบ!B378</f>
        <v>จัดหาสื่อการเรียนรู้เพื่อสนับสนุนการพัฒนาทักษะภาษาอังกฤษ</v>
      </c>
      <c r="C363" s="12"/>
      <c r="D363" s="12"/>
      <c r="E363" s="12"/>
      <c r="F363" s="12"/>
      <c r="G363" s="10" t="str">
        <f>สรุปงบ!D378</f>
        <v>คณะมนุษยศาสตร์และสังคมศาสตร์</v>
      </c>
    </row>
    <row r="364" spans="1:7" s="4" customFormat="1" x14ac:dyDescent="0.2">
      <c r="A364" s="354">
        <v>15</v>
      </c>
      <c r="B364" s="342" t="str">
        <f>สรุปงบ!B379</f>
        <v>อบรม TOEIC สำหรับนักศึกษามหาวิทยาลัยราชภัฏเพชรบุรี</v>
      </c>
      <c r="C364" s="12"/>
      <c r="D364" s="12"/>
      <c r="E364" s="12"/>
      <c r="F364" s="12"/>
      <c r="G364" s="10" t="str">
        <f>สรุปงบ!D379</f>
        <v>คณะมนุษยศาสตร์และสังคมศาสตร์</v>
      </c>
    </row>
    <row r="365" spans="1:7" s="4" customFormat="1" x14ac:dyDescent="0.2">
      <c r="A365" s="354">
        <v>16</v>
      </c>
      <c r="B365" s="342" t="str">
        <f>สรุปงบ!B380</f>
        <v>อบรม TOEIC สำหรับบุคลากรมหาวิทยาลัยราชภัฏเพชรบุรี</v>
      </c>
      <c r="C365" s="12"/>
      <c r="D365" s="12"/>
      <c r="E365" s="12"/>
      <c r="F365" s="12"/>
      <c r="G365" s="10" t="str">
        <f>สรุปงบ!D380</f>
        <v>คณะมนุษยศาสตร์และสังคมศาสตร์</v>
      </c>
    </row>
    <row r="366" spans="1:7" s="4" customFormat="1" x14ac:dyDescent="0.2">
      <c r="A366" s="354">
        <v>17</v>
      </c>
      <c r="B366" s="342" t="str">
        <f>สรุปงบ!B381</f>
        <v>พัฒนาทักษะภาษาอังกฤษเบื้องต้น ตามกรอบมาตรฐาน CEFR</v>
      </c>
      <c r="C366" s="12"/>
      <c r="D366" s="12"/>
      <c r="E366" s="12"/>
      <c r="F366" s="12"/>
      <c r="G366" s="10" t="str">
        <f>สรุปงบ!D381</f>
        <v>คณะมนุษยศาสตร์และสังคมศาสตร์</v>
      </c>
    </row>
    <row r="367" spans="1:7" s="4" customFormat="1" x14ac:dyDescent="0.2">
      <c r="A367" s="354">
        <v>18</v>
      </c>
      <c r="B367" s="342" t="str">
        <f>สรุปงบ!B382</f>
        <v>จัดหาแบบทดสองวัดความสามารถด้านภาษาอังกฤษที่ได้มาตรฐาน</v>
      </c>
      <c r="C367" s="12"/>
      <c r="D367" s="12"/>
      <c r="E367" s="12"/>
      <c r="F367" s="12"/>
      <c r="G367" s="10" t="str">
        <f>สรุปงบ!D382</f>
        <v>คณะมนุษยศาสตร์และสังคมศาสตร์</v>
      </c>
    </row>
    <row r="368" spans="1:7" s="4" customFormat="1" x14ac:dyDescent="0.2">
      <c r="A368" s="354">
        <v>19</v>
      </c>
      <c r="B368" s="342" t="str">
        <f>สรุปงบ!B383</f>
        <v>สนทนาภาษาเพื่อนบ้าน (เมียนมาร์ ลาว มาลายู)</v>
      </c>
      <c r="C368" s="12"/>
      <c r="D368" s="12"/>
      <c r="E368" s="12"/>
      <c r="F368" s="12"/>
      <c r="G368" s="10" t="str">
        <f>สรุปงบ!D383</f>
        <v>คณะมนุษยศาสตร์และสังคมศาสตร์</v>
      </c>
    </row>
    <row r="369" spans="1:7" s="14" customFormat="1" ht="43.5" x14ac:dyDescent="0.2">
      <c r="A369" s="350">
        <v>3.3</v>
      </c>
      <c r="B369" s="345" t="s">
        <v>119</v>
      </c>
      <c r="C369" s="13"/>
      <c r="D369" s="13"/>
      <c r="E369" s="13"/>
      <c r="F369" s="13"/>
      <c r="G369" s="13"/>
    </row>
    <row r="370" spans="1:7" s="296" customFormat="1" x14ac:dyDescent="0.2">
      <c r="A370" s="356" t="s">
        <v>120</v>
      </c>
      <c r="B370" s="341" t="s">
        <v>12</v>
      </c>
      <c r="C370" s="295"/>
      <c r="D370" s="295"/>
      <c r="E370" s="295"/>
      <c r="F370" s="295"/>
      <c r="G370" s="295"/>
    </row>
    <row r="371" spans="1:7" s="4" customFormat="1" x14ac:dyDescent="0.2">
      <c r="A371" s="354">
        <v>1</v>
      </c>
      <c r="B371" s="342" t="str">
        <f>สรุปงบ!B386</f>
        <v>การจัดประชุมสัมมนาวิชาการระดับนานาชาติ NCCIT 2018</v>
      </c>
      <c r="C371" s="12"/>
      <c r="D371" s="12"/>
      <c r="E371" s="12"/>
      <c r="F371" s="12"/>
      <c r="G371" s="10" t="str">
        <f>สรุปงบ!D386</f>
        <v>คณะเทคโนโลยีสารสนเทศ</v>
      </c>
    </row>
    <row r="372" spans="1:7" s="4" customFormat="1" x14ac:dyDescent="0.2">
      <c r="A372" s="354">
        <v>2</v>
      </c>
      <c r="B372" s="342" t="str">
        <f>สรุปงบ!B387</f>
        <v>อบรมสัมมนาเชิงปฏิบัติการเรื่องนาฏศิลป์ไทย ระดับนานาชาติ</v>
      </c>
      <c r="C372" s="12"/>
      <c r="D372" s="12"/>
      <c r="E372" s="12"/>
      <c r="F372" s="12"/>
      <c r="G372" s="10" t="str">
        <f>สรุปงบ!D387</f>
        <v>คณะมนุษยศาสตร์และสังคมศาสตร์</v>
      </c>
    </row>
    <row r="373" spans="1:7" s="296" customFormat="1" x14ac:dyDescent="0.2">
      <c r="A373" s="356" t="s">
        <v>121</v>
      </c>
      <c r="B373" s="341" t="s">
        <v>122</v>
      </c>
      <c r="C373" s="295"/>
      <c r="D373" s="295"/>
      <c r="E373" s="295"/>
      <c r="F373" s="295"/>
      <c r="G373" s="295"/>
    </row>
    <row r="374" spans="1:7" s="4" customFormat="1" ht="43.5" x14ac:dyDescent="0.2">
      <c r="A374" s="354">
        <v>1</v>
      </c>
      <c r="B374" s="342" t="str">
        <f>สรุปงบ!B390</f>
        <v>การประชุมวิชาการและนำเสนอผลงานวิจัย และอบรมเชิงปฏิบัติการด้านดาราศาสตร์ให้กับอาจารย์กลุ่มมหาวิทยาลัย NCMAP 2018 "การพัฒนาดาราศาสตร์ในยุคมหาวิทยาลัย 4.0"</v>
      </c>
      <c r="C374" s="12"/>
      <c r="D374" s="12"/>
      <c r="E374" s="12"/>
      <c r="F374" s="12"/>
      <c r="G374" s="10" t="str">
        <f>สรุปงบ!D390</f>
        <v>คณะวิทยาศาสตร์และเทคโนโลยี</v>
      </c>
    </row>
    <row r="375" spans="1:7" s="349" customFormat="1" x14ac:dyDescent="0.2">
      <c r="A375" s="346">
        <v>4</v>
      </c>
      <c r="B375" s="347" t="s">
        <v>75</v>
      </c>
      <c r="C375" s="348"/>
      <c r="D375" s="348"/>
      <c r="E375" s="348"/>
      <c r="F375" s="348"/>
      <c r="G375" s="348"/>
    </row>
    <row r="376" spans="1:7" s="14" customFormat="1" x14ac:dyDescent="0.2">
      <c r="A376" s="350">
        <v>4.0999999999999996</v>
      </c>
      <c r="B376" s="345" t="s">
        <v>123</v>
      </c>
      <c r="C376" s="13"/>
      <c r="D376" s="13"/>
      <c r="E376" s="13"/>
      <c r="F376" s="13"/>
      <c r="G376" s="13"/>
    </row>
    <row r="377" spans="1:7" s="296" customFormat="1" x14ac:dyDescent="0.2">
      <c r="A377" s="356" t="s">
        <v>124</v>
      </c>
      <c r="B377" s="341" t="s">
        <v>13</v>
      </c>
      <c r="C377" s="295"/>
      <c r="D377" s="295"/>
      <c r="E377" s="295"/>
      <c r="F377" s="295"/>
      <c r="G377" s="295"/>
    </row>
    <row r="378" spans="1:7" s="4" customFormat="1" x14ac:dyDescent="0.2">
      <c r="A378" s="354">
        <v>1</v>
      </c>
      <c r="B378" s="342" t="str">
        <f>สรุปงบ!B393</f>
        <v>โครงการพัฒนาระบบและกลไกการบริหารงานวิจัย คณะวิทยาศาสตร์และเทคโนโลยี</v>
      </c>
      <c r="C378" s="12"/>
      <c r="D378" s="12"/>
      <c r="E378" s="12"/>
      <c r="F378" s="12"/>
      <c r="G378" s="10" t="str">
        <f>สรุปงบ!D393</f>
        <v>คณะวิทยาศาสตร์และเทคโนโลยี</v>
      </c>
    </row>
    <row r="379" spans="1:7" s="4" customFormat="1" x14ac:dyDescent="0.2">
      <c r="A379" s="354">
        <v>2</v>
      </c>
      <c r="B379" s="342" t="str">
        <f>สรุปงบ!B394</f>
        <v>พัฒนาระบบและกลไกการติดตามผลงานวิจัยที่ได้ทุน (ต่อยอดงบ 60)</v>
      </c>
      <c r="C379" s="12"/>
      <c r="D379" s="12"/>
      <c r="E379" s="12"/>
      <c r="F379" s="12"/>
      <c r="G379" s="10" t="str">
        <f>สรุปงบ!D394</f>
        <v>คณะเทคโนโลยีสารสนเทศ</v>
      </c>
    </row>
    <row r="380" spans="1:7" s="4" customFormat="1" x14ac:dyDescent="0.2">
      <c r="A380" s="354">
        <v>3</v>
      </c>
      <c r="B380" s="342" t="str">
        <f>สรุปงบ!B395</f>
        <v xml:space="preserve">พัฒนาระบบและกลไกเพื่อสร้างงานวิจัยบนพื้นฐานภูมิปัญญาท้องถิ่น (ต่อยอดงบ 60) </v>
      </c>
      <c r="C380" s="12"/>
      <c r="D380" s="12"/>
      <c r="E380" s="12"/>
      <c r="F380" s="12"/>
      <c r="G380" s="10" t="str">
        <f>สรุปงบ!D395</f>
        <v>คณะเทคโนโลยีสารสนเทศ</v>
      </c>
    </row>
    <row r="381" spans="1:7" s="4" customFormat="1" x14ac:dyDescent="0.2">
      <c r="A381" s="354">
        <v>4</v>
      </c>
      <c r="B381" s="342" t="str">
        <f>สรุปงบ!B396</f>
        <v>กิจกรรมการอบรมเชิงปฏิบัติการจัดการความรู้ด้านการวิจัย</v>
      </c>
      <c r="C381" s="12"/>
      <c r="D381" s="12"/>
      <c r="E381" s="12"/>
      <c r="F381" s="12"/>
      <c r="G381" s="10" t="str">
        <f>สรุปงบ!D396</f>
        <v>คณะเทคโนโลยีสารสนเทศ</v>
      </c>
    </row>
    <row r="382" spans="1:7" s="4" customFormat="1" x14ac:dyDescent="0.2">
      <c r="A382" s="354">
        <v>5</v>
      </c>
      <c r="B382" s="342" t="str">
        <f>สรุปงบ!B397</f>
        <v>การพัฒนาระบบและกลไกการบริหารงานวิจัย/งานสร้างสรรค์/ คณะครุศาสตร์</v>
      </c>
      <c r="C382" s="12"/>
      <c r="D382" s="12"/>
      <c r="E382" s="12"/>
      <c r="F382" s="12"/>
      <c r="G382" s="10" t="str">
        <f>สรุปงบ!D397</f>
        <v>คณะครุศาสตร์</v>
      </c>
    </row>
    <row r="383" spans="1:7" s="4" customFormat="1" x14ac:dyDescent="0.2">
      <c r="A383" s="354">
        <v>6</v>
      </c>
      <c r="B383" s="342" t="str">
        <f>สรุปงบ!B398</f>
        <v xml:space="preserve">การพัฒนาระบบและกลไกการบริหารงานวิจัยคณะเทคโนโลยีการเกษตร </v>
      </c>
      <c r="C383" s="12"/>
      <c r="D383" s="12"/>
      <c r="E383" s="12"/>
      <c r="F383" s="12"/>
      <c r="G383" s="10" t="str">
        <f>สรุปงบ!D398</f>
        <v xml:space="preserve">คณะเทคโนโลยีการเกษตร </v>
      </c>
    </row>
    <row r="384" spans="1:7" s="4" customFormat="1" x14ac:dyDescent="0.2">
      <c r="A384" s="354">
        <v>7</v>
      </c>
      <c r="B384" s="342" t="str">
        <f>สรุปงบ!B399</f>
        <v>พัฒนาระบบและกลไกการบริหารงานวิจัย คณะวิทยาการจัดการ</v>
      </c>
      <c r="C384" s="12"/>
      <c r="D384" s="12"/>
      <c r="E384" s="12"/>
      <c r="F384" s="12"/>
      <c r="G384" s="10" t="str">
        <f>สรุปงบ!D399</f>
        <v>คณะวิทยาการจัดการ</v>
      </c>
    </row>
    <row r="385" spans="1:7" s="4" customFormat="1" ht="43.5" x14ac:dyDescent="0.2">
      <c r="A385" s="354">
        <v>8</v>
      </c>
      <c r="B385" s="342" t="str">
        <f>สรุปงบ!B400</f>
        <v>การพัฒนาระบบและกลไกการบริหารงานวิจัยหรืองานสร้างสรรค์เพื่อส่งเสริมและพัฒนาประสิทธิภาพของระบบการบริหารจัดการงานวิจัยและงานสร้างสรรค์ของคณะมนุษยศาสตร์และสังคมศาสตร์</v>
      </c>
      <c r="C385" s="12"/>
      <c r="D385" s="12"/>
      <c r="E385" s="12"/>
      <c r="F385" s="12"/>
      <c r="G385" s="10" t="str">
        <f>สรุปงบ!D400</f>
        <v>คณะมนุษยศาสตร์และสังคมศาสตร์</v>
      </c>
    </row>
    <row r="386" spans="1:7" s="4" customFormat="1" x14ac:dyDescent="0.2">
      <c r="A386" s="354">
        <v>9</v>
      </c>
      <c r="B386" s="342" t="str">
        <f>สรุปงบ!B401</f>
        <v>การพัฒนาทักษะการวิจัยทางรัฐประศาสนศาสตร์ไปสู่การปฏิบัติ</v>
      </c>
      <c r="C386" s="12"/>
      <c r="D386" s="12"/>
      <c r="E386" s="12"/>
      <c r="F386" s="12"/>
      <c r="G386" s="10" t="str">
        <f>สรุปงบ!D401</f>
        <v>คณะมนุษยศาสตร์และสังคมศาสตร์</v>
      </c>
    </row>
    <row r="387" spans="1:7" s="4" customFormat="1" x14ac:dyDescent="0.2">
      <c r="A387" s="354">
        <v>10</v>
      </c>
      <c r="B387" s="342" t="str">
        <f>สรุปงบ!B402</f>
        <v>การพัฒนาระบบและกลไกบริหารงานวิจัย คณะวิศวกรรมศาสตร์และเทคโนโลยีอุตสาหกรรม</v>
      </c>
      <c r="C387" s="12"/>
      <c r="D387" s="12"/>
      <c r="E387" s="12"/>
      <c r="F387" s="12"/>
      <c r="G387" s="10" t="str">
        <f>สรุปงบ!D402</f>
        <v>คณะวิศวกรรมศาสตร์และเทคโนโลยีอุตสาหกรรม</v>
      </c>
    </row>
    <row r="388" spans="1:7" s="4" customFormat="1" x14ac:dyDescent="0.2">
      <c r="A388" s="354">
        <v>11</v>
      </c>
      <c r="B388" s="342" t="str">
        <f>สรุปงบ!B403</f>
        <v>พัฒนาระบบและกลไกการบริหารงานวิจัย มหาวิทยาลัยราชภัฏเพชรบุรี</v>
      </c>
      <c r="C388" s="12"/>
      <c r="D388" s="12"/>
      <c r="E388" s="12"/>
      <c r="F388" s="12"/>
      <c r="G388" s="10" t="str">
        <f>สรุปงบ!D403</f>
        <v>สถาบันวิจัยและส่งเสริมศิลปวัฒนธรรม</v>
      </c>
    </row>
    <row r="389" spans="1:7" s="14" customFormat="1" x14ac:dyDescent="0.2">
      <c r="A389" s="350">
        <v>4.2</v>
      </c>
      <c r="B389" s="345" t="s">
        <v>14</v>
      </c>
      <c r="C389" s="13"/>
      <c r="D389" s="13"/>
      <c r="E389" s="13"/>
      <c r="F389" s="13"/>
      <c r="G389" s="13"/>
    </row>
    <row r="390" spans="1:7" s="296" customFormat="1" x14ac:dyDescent="0.2">
      <c r="A390" s="356" t="s">
        <v>125</v>
      </c>
      <c r="B390" s="341" t="s">
        <v>15</v>
      </c>
      <c r="C390" s="295"/>
      <c r="D390" s="295"/>
      <c r="E390" s="295"/>
      <c r="F390" s="295"/>
      <c r="G390" s="295"/>
    </row>
    <row r="391" spans="1:7" s="4" customFormat="1" x14ac:dyDescent="0.2">
      <c r="A391" s="354">
        <v>1</v>
      </c>
      <c r="B391" s="342" t="str">
        <f>สรุปงบ!B406</f>
        <v>การอบรมเชิงปฏิบัติการ "การพัฒนาโครงการวิจัยโดยใช้พื้นที่เป็นฐาน"</v>
      </c>
      <c r="C391" s="12"/>
      <c r="D391" s="12"/>
      <c r="E391" s="12"/>
      <c r="F391" s="12"/>
      <c r="G391" s="10" t="str">
        <f>สรุปงบ!D406</f>
        <v>คณะมนุษยศาสตร์และสังคมศาสตร์</v>
      </c>
    </row>
    <row r="392" spans="1:7" s="4" customFormat="1" x14ac:dyDescent="0.2">
      <c r="A392" s="354">
        <v>2</v>
      </c>
      <c r="B392" s="342" t="str">
        <f>สรุปงบ!B407</f>
        <v>โครงการอบรมเชิงปฏิบัติการพัฒนานักวิจัยหน้าใหม่ รุ่นที่ 9 ระยะที่ 3</v>
      </c>
      <c r="C392" s="12"/>
      <c r="D392" s="12"/>
      <c r="E392" s="12"/>
      <c r="F392" s="12"/>
      <c r="G392" s="10" t="str">
        <f>สรุปงบ!D407</f>
        <v>สถาบันวิจัยและส่งเสริมศิลปวัฒนธรรม</v>
      </c>
    </row>
    <row r="393" spans="1:7" s="4" customFormat="1" x14ac:dyDescent="0.2">
      <c r="A393" s="354">
        <v>3</v>
      </c>
      <c r="B393" s="342" t="str">
        <f>สรุปงบ!B408</f>
        <v>การพัฒนาข้อเสนอโครงการวิจัยเพื่อขอรับทุนสนับสนุนจากแหล่งทุนภายนอก  (นักวิจัยรุ่นกลาง)</v>
      </c>
      <c r="C393" s="12"/>
      <c r="D393" s="12"/>
      <c r="E393" s="12"/>
      <c r="F393" s="12"/>
      <c r="G393" s="10" t="str">
        <f>สรุปงบ!D408</f>
        <v>สถาบันวิจัยและส่งเสริมศิลปวัฒนธรรม</v>
      </c>
    </row>
    <row r="394" spans="1:7" s="4" customFormat="1" x14ac:dyDescent="0.2">
      <c r="A394" s="354">
        <v>4</v>
      </c>
      <c r="B394" s="342" t="str">
        <f>สรุปงบ!B409</f>
        <v>การพัฒนาทักษะการเขียนบทความวิจัยเพื่อการตีพิมพ์เผยแพร่</v>
      </c>
      <c r="C394" s="12"/>
      <c r="D394" s="12"/>
      <c r="E394" s="12"/>
      <c r="F394" s="12"/>
      <c r="G394" s="10" t="str">
        <f>สรุปงบ!D409</f>
        <v>สถาบันวิจัยและส่งเสริมศิลปวัฒนธรรม</v>
      </c>
    </row>
    <row r="395" spans="1:7" s="14" customFormat="1" ht="43.5" x14ac:dyDescent="0.2">
      <c r="A395" s="350">
        <v>4.3</v>
      </c>
      <c r="B395" s="345" t="s">
        <v>126</v>
      </c>
      <c r="C395" s="13"/>
      <c r="D395" s="13"/>
      <c r="E395" s="13"/>
      <c r="F395" s="13"/>
      <c r="G395" s="13"/>
    </row>
    <row r="396" spans="1:7" s="296" customFormat="1" x14ac:dyDescent="0.2">
      <c r="A396" s="356" t="s">
        <v>129</v>
      </c>
      <c r="B396" s="341" t="s">
        <v>16</v>
      </c>
      <c r="C396" s="295"/>
      <c r="D396" s="295"/>
      <c r="E396" s="295"/>
      <c r="F396" s="295"/>
      <c r="G396" s="295"/>
    </row>
    <row r="397" spans="1:7" s="4" customFormat="1" x14ac:dyDescent="0.2">
      <c r="A397" s="354">
        <v>1</v>
      </c>
      <c r="B397" s="342" t="str">
        <f>สรุปงบ!B412</f>
        <v>คุณภาพการศึกษาของสถานศึกษาที่บรรจุครูในท้องถิ่นกับบรรจุต่างถิ่นในจังหวัดเพชรบุรีและประจวบคีรีขันธ์</v>
      </c>
      <c r="C397" s="12"/>
      <c r="D397" s="12"/>
      <c r="E397" s="12"/>
      <c r="F397" s="12"/>
      <c r="G397" s="10" t="str">
        <f>สรุปงบ!D412</f>
        <v>คณะครุศาสตร์</v>
      </c>
    </row>
    <row r="398" spans="1:7" s="4" customFormat="1" x14ac:dyDescent="0.2">
      <c r="A398" s="354">
        <v>2</v>
      </c>
      <c r="B398" s="342" t="str">
        <f>สรุปงบ!B413</f>
        <v>การปรับตัวของสื่อพื้นบ้านรำวงย้อนยุคเพชรบุรี</v>
      </c>
      <c r="C398" s="12"/>
      <c r="D398" s="12"/>
      <c r="E398" s="12"/>
      <c r="F398" s="12"/>
      <c r="G398" s="10" t="str">
        <f>สรุปงบ!D413</f>
        <v>คณะวิทยาการจัดการ</v>
      </c>
    </row>
    <row r="399" spans="1:7" s="4" customFormat="1" x14ac:dyDescent="0.2">
      <c r="A399" s="354">
        <v>3</v>
      </c>
      <c r="B399" s="342" t="str">
        <f>สรุปงบ!B414</f>
        <v>บทบาทขององค์กรปกครองส่วนท้องถิ่นในการพัฒนาประมงพื้นบ้าน ในจังหวัดเพชรบุรี</v>
      </c>
      <c r="C399" s="12"/>
      <c r="D399" s="12"/>
      <c r="E399" s="12"/>
      <c r="F399" s="12"/>
      <c r="G399" s="10" t="str">
        <f>สรุปงบ!D414</f>
        <v>คณะมนุษยศาสตร์และสังคมศาสตร์</v>
      </c>
    </row>
    <row r="400" spans="1:7" s="4" customFormat="1" ht="43.5" x14ac:dyDescent="0.2">
      <c r="A400" s="354">
        <v>4</v>
      </c>
      <c r="B400" s="342" t="str">
        <f>สรุปงบ!B415</f>
        <v xml:space="preserve">การพัฒนาหลักสูตรภาษาญี่ปุ่นชั้นต้นแบบออนไลน์ผสมสำหรับผู้เรียนระดับอุดมศึกษา
</v>
      </c>
      <c r="C400" s="12"/>
      <c r="D400" s="12"/>
      <c r="E400" s="12"/>
      <c r="F400" s="12"/>
      <c r="G400" s="10" t="str">
        <f>สรุปงบ!D415</f>
        <v>คณะมนุษยศาสตร์และสังคมศาสตร์</v>
      </c>
    </row>
    <row r="401" spans="1:7" s="4" customFormat="1" ht="43.5" x14ac:dyDescent="0.2">
      <c r="A401" s="354">
        <v>5</v>
      </c>
      <c r="B401" s="342" t="str">
        <f>สรุปงบ!B416</f>
        <v>การจัดการรูปแบบการเรียนรู้ในการพัฒนาเตาก๊าซชีวมวลประสิทธิภาพสูงแบบ มีส่วนร่วมกับรัฐวิสาหกิจชุมชนในพื้นที่กลุ่มแปรรูปน้ำตาลโตนดของจังหวัดเพชรบุรี</v>
      </c>
      <c r="C401" s="12"/>
      <c r="D401" s="12"/>
      <c r="E401" s="12"/>
      <c r="F401" s="12"/>
      <c r="G401" s="10" t="str">
        <f>สรุปงบ!D416</f>
        <v>คณะมนุษยศาสตร์และสังคมศาสตร์</v>
      </c>
    </row>
    <row r="402" spans="1:7" s="4" customFormat="1" ht="43.5" x14ac:dyDescent="0.2">
      <c r="A402" s="354">
        <v>6</v>
      </c>
      <c r="B402" s="342" t="str">
        <f>สรุปงบ!B417</f>
        <v>การพัฒนาชุดแบบฝึกเพื่อสร้างจิตสำนึกตามหลักปรัชญาเศรษฐกิจพอเพียง โดยใช้หลักคิดเชิงระบบ สำหรับนักศึกษาปริญญาตรี มหาวิทยาลัยราชภัฏเพชรบุรี</v>
      </c>
      <c r="C402" s="12"/>
      <c r="D402" s="12"/>
      <c r="E402" s="12"/>
      <c r="F402" s="12"/>
      <c r="G402" s="10" t="str">
        <f>สรุปงบ!D417</f>
        <v>คณะมนุษยศาสตร์และสังคมศาสตร์</v>
      </c>
    </row>
    <row r="403" spans="1:7" s="4" customFormat="1" x14ac:dyDescent="0.2">
      <c r="A403" s="354">
        <v>7</v>
      </c>
      <c r="B403" s="342" t="str">
        <f>สรุปงบ!B418</f>
        <v>นวัตกรรมวิตามินซีจากผลไม้และเศษเหลือทางการเกษตรสำหรับอาหารสัตว์น้ำ</v>
      </c>
      <c r="C403" s="12"/>
      <c r="D403" s="12"/>
      <c r="E403" s="12"/>
      <c r="F403" s="12"/>
      <c r="G403" s="10" t="str">
        <f>สรุปงบ!D418</f>
        <v>คณะเทคโนโลยีการเกษตร</v>
      </c>
    </row>
    <row r="404" spans="1:7" s="4" customFormat="1" x14ac:dyDescent="0.2">
      <c r="A404" s="354">
        <v>8</v>
      </c>
      <c r="B404" s="342" t="str">
        <f>สรุปงบ!B419</f>
        <v>การประเมินทรัพยากรปูม้า และการมีส่วนร่วมของชุมชน ในการอนุรักษ์ทรัพยากรปูม้าจังหวัดเพชรบุรี</v>
      </c>
      <c r="C404" s="12"/>
      <c r="D404" s="12"/>
      <c r="E404" s="12"/>
      <c r="F404" s="12"/>
      <c r="G404" s="10" t="str">
        <f>สรุปงบ!D419</f>
        <v>คณะเทคโนโลยีการเกษตร</v>
      </c>
    </row>
    <row r="405" spans="1:7" s="4" customFormat="1" x14ac:dyDescent="0.2">
      <c r="A405" s="354">
        <v>9</v>
      </c>
      <c r="B405" s="342" t="str">
        <f>สรุปงบ!B420</f>
        <v xml:space="preserve">แอปพลิเคชั่นเพื่อการอนุรักษ์ภาษาถิ่นบ้านลาด </v>
      </c>
      <c r="C405" s="12"/>
      <c r="D405" s="12"/>
      <c r="E405" s="12"/>
      <c r="F405" s="12"/>
      <c r="G405" s="10" t="str">
        <f>สรุปงบ!D420</f>
        <v>คณะเทคโนโลยีสารสนเทศ</v>
      </c>
    </row>
    <row r="406" spans="1:7" s="4" customFormat="1" x14ac:dyDescent="0.2">
      <c r="A406" s="354">
        <v>10</v>
      </c>
      <c r="B406" s="342" t="str">
        <f>สรุปงบ!B421</f>
        <v>การพัฒนาระบบฐานข้อมูลปัญหาและความต้องการของชุมชนในจังหวัดเพชรบุรี กรณีศึกษาอำเภอบ้านลาด (บ้านลาดโมเดล)</v>
      </c>
      <c r="C406" s="12"/>
      <c r="D406" s="12"/>
      <c r="E406" s="12"/>
      <c r="F406" s="12"/>
      <c r="G406" s="10" t="str">
        <f>สรุปงบ!D421</f>
        <v>คณะเทคโนโลยีสารสนเทศ</v>
      </c>
    </row>
    <row r="407" spans="1:7" s="4" customFormat="1" x14ac:dyDescent="0.2">
      <c r="A407" s="354">
        <v>11</v>
      </c>
      <c r="B407" s="342" t="str">
        <f>สรุปงบ!B422</f>
        <v>โมบายแอปพลิเคชั่นเพื่อสอนภาษาอังกฤษสำหรับไอที โดยใช้ STEM Education</v>
      </c>
      <c r="C407" s="12"/>
      <c r="D407" s="12"/>
      <c r="E407" s="12"/>
      <c r="F407" s="12"/>
      <c r="G407" s="10" t="str">
        <f>สรุปงบ!D422</f>
        <v>คณะเทคโนโลยีสารสนเทศ</v>
      </c>
    </row>
    <row r="408" spans="1:7" s="4" customFormat="1" x14ac:dyDescent="0.2">
      <c r="A408" s="354">
        <v>12</v>
      </c>
      <c r="B408" s="342" t="str">
        <f>สรุปงบ!B423</f>
        <v>ระบบจัดการฐานความรู้และระเบียนสุขภาพนวดกดจุดสะท้องฝ่าเท้าบนระบบปฏิบัติการแอนดรอยด์</v>
      </c>
      <c r="C408" s="12"/>
      <c r="D408" s="12"/>
      <c r="E408" s="12"/>
      <c r="F408" s="12"/>
      <c r="G408" s="10" t="str">
        <f>สรุปงบ!D423</f>
        <v>คณะเทคโนโลยีสารสนเทศ</v>
      </c>
    </row>
    <row r="409" spans="1:7" s="4" customFormat="1" x14ac:dyDescent="0.2">
      <c r="A409" s="354">
        <v>13</v>
      </c>
      <c r="B409" s="342" t="str">
        <f>สรุปงบ!B424</f>
        <v>การพัฒนาต้นแบบระบบผู้เชี่ยวชาญทางการแพทย์วินิจฉัยโรคทั่วไปผ่านแอปพลิเคชั่นบนสมาร์ทโฟน</v>
      </c>
      <c r="C409" s="12"/>
      <c r="D409" s="12"/>
      <c r="E409" s="12"/>
      <c r="F409" s="12"/>
      <c r="G409" s="10" t="str">
        <f>สรุปงบ!D424</f>
        <v>คณะเทคโนโลยีสารสนเทศ</v>
      </c>
    </row>
    <row r="410" spans="1:7" s="4" customFormat="1" x14ac:dyDescent="0.2">
      <c r="A410" s="354">
        <v>14</v>
      </c>
      <c r="B410" s="342" t="str">
        <f>สรุปงบ!B425</f>
        <v>การพัฒนากลไกการหั่นซอยตะไคร้สดด้วยวิธีไฟไนต์เอลิเมนต์</v>
      </c>
      <c r="C410" s="12"/>
      <c r="D410" s="12"/>
      <c r="E410" s="12"/>
      <c r="F410" s="12"/>
      <c r="G410" s="10" t="str">
        <f>สรุปงบ!D425</f>
        <v>คณะวิศวกรรมศาสตร์และเทคโนโลยีอุตสาหกรรม</v>
      </c>
    </row>
    <row r="411" spans="1:7" s="4" customFormat="1" ht="43.5" x14ac:dyDescent="0.2">
      <c r="A411" s="354">
        <v>15</v>
      </c>
      <c r="B411" s="342" t="str">
        <f>สรุปงบ!B426</f>
        <v>การประยุกต์ใช้โปรแกรมคอมพิวเตอร์ช่วยในการวิเคราะห์ขั้นตอนการผลิตชิ้นงานก่อนการผลิตจริง เพื่อลดชิ้นงานเสียและแก้ปัญหาความชำนาญของธุรกิจโรงกลึง</v>
      </c>
      <c r="C411" s="12"/>
      <c r="D411" s="12"/>
      <c r="E411" s="12"/>
      <c r="F411" s="12"/>
      <c r="G411" s="10" t="str">
        <f>สรุปงบ!D426</f>
        <v>คณะวิศวกรรมศาสตร์และเทคโนโลยีอุตสาหกรรม</v>
      </c>
    </row>
    <row r="412" spans="1:7" s="4" customFormat="1" x14ac:dyDescent="0.2">
      <c r="A412" s="354">
        <v>16</v>
      </c>
      <c r="B412" s="342" t="str">
        <f>สรุปงบ!B427</f>
        <v xml:space="preserve">การบูรณาการการใช้ระบบสูบน้ำเซลล์แสงอาทิตย์ชนิดต่อตรงร่วมกับการเกษตร </v>
      </c>
      <c r="C412" s="12"/>
      <c r="D412" s="12"/>
      <c r="E412" s="12"/>
      <c r="F412" s="12"/>
      <c r="G412" s="10" t="str">
        <f>สรุปงบ!D427</f>
        <v>คณะวิศวกรรมศาสตร์และเทคโนโลยีอุตสาหกรรม</v>
      </c>
    </row>
    <row r="413" spans="1:7" s="4" customFormat="1" x14ac:dyDescent="0.2">
      <c r="A413" s="354">
        <v>17</v>
      </c>
      <c r="B413" s="342" t="str">
        <f>สรุปงบ!B428</f>
        <v xml:space="preserve">การผลิตไฟฟ้าด้วยพลังงานไอน้ำความดันต่ำสำหรับหม้อน้ำแบบความร้อนไหลผ่านทางเดียว </v>
      </c>
      <c r="C413" s="12"/>
      <c r="D413" s="12"/>
      <c r="E413" s="12"/>
      <c r="F413" s="12"/>
      <c r="G413" s="10" t="str">
        <f>สรุปงบ!D428</f>
        <v>คณะวิทยาศาสตร์และเทคโนโลยี</v>
      </c>
    </row>
    <row r="414" spans="1:7" s="4" customFormat="1" x14ac:dyDescent="0.2">
      <c r="A414" s="354">
        <v>18</v>
      </c>
      <c r="B414" s="342" t="str">
        <f>สรุปงบ!B429</f>
        <v>การปรับปรุงพันธุ์ต้นกระทือลิง โดยการชักนำให้เกิดการกลายด้วยการฉายรังสีแกมมาแบบเฉียบพลัน</v>
      </c>
      <c r="C414" s="12"/>
      <c r="D414" s="12"/>
      <c r="E414" s="12"/>
      <c r="F414" s="12"/>
      <c r="G414" s="10" t="str">
        <f>สรุปงบ!D429</f>
        <v>คณะวิทยาศาสตร์และเทคโนโลยี</v>
      </c>
    </row>
    <row r="415" spans="1:7" s="4" customFormat="1" x14ac:dyDescent="0.2">
      <c r="A415" s="354">
        <v>19</v>
      </c>
      <c r="B415" s="342" t="str">
        <f>สรุปงบ!B430</f>
        <v>การศึกษาสมบัติทางกายภาพของกระจุกดาว M67</v>
      </c>
      <c r="C415" s="12"/>
      <c r="D415" s="12"/>
      <c r="E415" s="12"/>
      <c r="F415" s="12"/>
      <c r="G415" s="10" t="str">
        <f>สรุปงบ!D430</f>
        <v>คณะวิทยาศาสตร์และเทคโนโลยี</v>
      </c>
    </row>
    <row r="416" spans="1:7" s="4" customFormat="1" x14ac:dyDescent="0.2">
      <c r="A416" s="354">
        <v>20</v>
      </c>
      <c r="B416" s="342" t="str">
        <f>สรุปงบ!B431</f>
        <v>ปริมาณเมทิลไกลออกซอลในต้นข้าวอ่อนที่ทำให้เครียดด้วยความร้อน</v>
      </c>
      <c r="C416" s="12"/>
      <c r="D416" s="12"/>
      <c r="E416" s="12"/>
      <c r="F416" s="12"/>
      <c r="G416" s="10" t="str">
        <f>สรุปงบ!D431</f>
        <v>คณะวิทยาศาสตร์และเทคโนโลยี</v>
      </c>
    </row>
    <row r="417" spans="1:7" s="4" customFormat="1" x14ac:dyDescent="0.2">
      <c r="A417" s="354">
        <v>21</v>
      </c>
      <c r="B417" s="342" t="str">
        <f>สรุปงบ!B432</f>
        <v>การพัฒนาเจลสมุนไพรจากองค์ความรู้ในการรักษาโรคข้อเข่าเสื่อมของหมอพื้นบ้าน จังหวัดเพชรบุรี</v>
      </c>
      <c r="C417" s="12"/>
      <c r="D417" s="12"/>
      <c r="E417" s="12"/>
      <c r="F417" s="12"/>
      <c r="G417" s="10" t="str">
        <f>สรุปงบ!D432</f>
        <v>คณะพยาบาลศาสตร์</v>
      </c>
    </row>
    <row r="418" spans="1:7" s="4" customFormat="1" ht="43.5" x14ac:dyDescent="0.2">
      <c r="A418" s="354">
        <v>22</v>
      </c>
      <c r="B418" s="342" t="str">
        <f>สรุปงบ!B433</f>
        <v>การพัฒนาแหล่งโบราณคดีชุมชนบ้านบ่อพราหมณ์-บ่อมอญ สู่แหล่งเรียนรู้ทางประวัติศาสตร์ สำหรับนักเรียนและแหล่งท่องเที่ยวโบราณคดีชุมชนสำหรับนักท่องเที่ยว</v>
      </c>
      <c r="C418" s="12"/>
      <c r="D418" s="12"/>
      <c r="E418" s="12"/>
      <c r="F418" s="12"/>
      <c r="G418" s="10" t="str">
        <f>สรุปงบ!D433</f>
        <v>โรงเรียนสาธิตฯ</v>
      </c>
    </row>
    <row r="419" spans="1:7" s="4" customFormat="1" x14ac:dyDescent="0.2">
      <c r="A419" s="354">
        <v>23</v>
      </c>
      <c r="B419" s="342" t="str">
        <f>สรุปงบ!B434</f>
        <v>การประยุกต์ใช้ต้นทุนฐานกิจกรรมในการคำนวนต้นทุนต่อหัวของการผลิตนักศึกษาคณะวิทยาการจัดการ</v>
      </c>
      <c r="C419" s="12"/>
      <c r="D419" s="12"/>
      <c r="E419" s="12"/>
      <c r="F419" s="12"/>
      <c r="G419" s="10" t="str">
        <f>สรุปงบ!D434</f>
        <v>คณะวิทยาการจัดการ</v>
      </c>
    </row>
    <row r="420" spans="1:7" s="296" customFormat="1" x14ac:dyDescent="0.2">
      <c r="A420" s="356" t="s">
        <v>130</v>
      </c>
      <c r="B420" s="341" t="s">
        <v>127</v>
      </c>
      <c r="C420" s="295"/>
      <c r="D420" s="295"/>
      <c r="E420" s="295"/>
      <c r="F420" s="295"/>
      <c r="G420" s="295"/>
    </row>
    <row r="421" spans="1:7" s="4" customFormat="1" x14ac:dyDescent="0.2">
      <c r="A421" s="354">
        <v>1</v>
      </c>
      <c r="B421" s="342" t="str">
        <f>สรุปงบ!B459</f>
        <v xml:space="preserve">จัดทำวารสารมหาวิทยาลัยราชภัฏเพชรบุรี </v>
      </c>
      <c r="C421" s="12"/>
      <c r="D421" s="12"/>
      <c r="E421" s="12"/>
      <c r="F421" s="12"/>
      <c r="G421" s="10" t="str">
        <f>สรุปงบ!D459</f>
        <v>สำนักส่งเสริมวิชาการและงานทะบียน</v>
      </c>
    </row>
    <row r="422" spans="1:7" s="4" customFormat="1" x14ac:dyDescent="0.2">
      <c r="A422" s="354">
        <v>2</v>
      </c>
      <c r="B422" s="342" t="str">
        <f>สรุปงบ!B460</f>
        <v>การพัฒนาทักษะภาษาอังกฤษในการตีพิมพ์เผยแพร่ผลงานในระดับชาติและนานาชาติ</v>
      </c>
      <c r="C422" s="12"/>
      <c r="D422" s="12"/>
      <c r="E422" s="12"/>
      <c r="F422" s="12"/>
      <c r="G422" s="10" t="str">
        <f>สรุปงบ!D460</f>
        <v>คณะวิทยาศาสตร์และเทคโนโลยี</v>
      </c>
    </row>
    <row r="423" spans="1:7" s="4" customFormat="1" x14ac:dyDescent="0.2">
      <c r="A423" s="354">
        <v>3</v>
      </c>
      <c r="B423" s="342" t="str">
        <f>สรุปงบ!B461</f>
        <v>การจัดทำวารสารวิทยาศาสตร์แห่งมหาวิทยาลัยราชภัฏเพชรบุรี</v>
      </c>
      <c r="C423" s="12"/>
      <c r="D423" s="12"/>
      <c r="E423" s="12"/>
      <c r="F423" s="12"/>
      <c r="G423" s="10" t="str">
        <f>สรุปงบ!D461</f>
        <v>คณะวิทยาศาสตร์และเทคโนโลยี</v>
      </c>
    </row>
    <row r="424" spans="1:7" s="4" customFormat="1" x14ac:dyDescent="0.2">
      <c r="A424" s="354">
        <v>4</v>
      </c>
      <c r="B424" s="342" t="str">
        <f>สรุปงบ!B462</f>
        <v>จัดทำวารสารวิชาการคณะวิศวกรรมศาสตร์และเทคโนโลยีอุตสาหกรรม</v>
      </c>
      <c r="C424" s="12"/>
      <c r="D424" s="12"/>
      <c r="E424" s="12"/>
      <c r="F424" s="12"/>
      <c r="G424" s="10" t="str">
        <f>สรุปงบ!D462</f>
        <v>คณะวิศวกรรมศาสตร์และเทคโนโลยีอุตสาหกรรม</v>
      </c>
    </row>
    <row r="425" spans="1:7" s="4" customFormat="1" x14ac:dyDescent="0.2">
      <c r="A425" s="354">
        <v>5</v>
      </c>
      <c r="B425" s="342" t="str">
        <f>สรุปงบ!B463</f>
        <v>วารสารวิชาการมนุษยสังคมปริทัศน์</v>
      </c>
      <c r="C425" s="12"/>
      <c r="D425" s="12"/>
      <c r="E425" s="12"/>
      <c r="F425" s="12"/>
      <c r="G425" s="10" t="str">
        <f>สรุปงบ!D463</f>
        <v>คณะมนุษยศาสตร์และสังคมศาสตร์</v>
      </c>
    </row>
    <row r="426" spans="1:7" s="4" customFormat="1" ht="43.5" x14ac:dyDescent="0.2">
      <c r="A426" s="354">
        <v>6</v>
      </c>
      <c r="B426" s="342" t="str">
        <f>สรุปงบ!B464</f>
        <v>ประชุมวิชาการระดับนานาชาติ (ISAI-NLP 20189: The Joint International Symposium on Artficial Intelligence and Natural Language Processing)</v>
      </c>
      <c r="C426" s="12"/>
      <c r="D426" s="12"/>
      <c r="E426" s="12"/>
      <c r="F426" s="12"/>
      <c r="G426" s="10" t="str">
        <f>สรุปงบ!D464</f>
        <v>คณะวิทยาการจัดการ</v>
      </c>
    </row>
    <row r="427" spans="1:7" s="4" customFormat="1" x14ac:dyDescent="0.2">
      <c r="A427" s="354">
        <v>7</v>
      </c>
      <c r="B427" s="342" t="str">
        <f>สรุปงบ!B465</f>
        <v>สนับสนุนการเผยแพร่ผลงานวิจัยและงานสร้างสรรค์</v>
      </c>
      <c r="C427" s="12"/>
      <c r="D427" s="12"/>
      <c r="E427" s="12"/>
      <c r="F427" s="12"/>
      <c r="G427" s="10" t="str">
        <f>สรุปงบ!D465</f>
        <v>สถาบันวิจัยและส่งเสริมศิลปวัฒนธรรม</v>
      </c>
    </row>
    <row r="428" spans="1:7" s="4" customFormat="1" x14ac:dyDescent="0.2">
      <c r="A428" s="354">
        <v>8</v>
      </c>
      <c r="B428" s="342" t="str">
        <f>สรุปงบ!B466</f>
        <v>วารสารสถาบันวิจัยและส่งเสริมศิลปวัฒนธรรม</v>
      </c>
      <c r="C428" s="12"/>
      <c r="D428" s="12"/>
      <c r="E428" s="12"/>
      <c r="F428" s="12"/>
      <c r="G428" s="10" t="str">
        <f>สรุปงบ!D466</f>
        <v>สถาบันวิจัยและส่งเสริมศิลปวัฒนธรรม</v>
      </c>
    </row>
    <row r="429" spans="1:7" s="4" customFormat="1" x14ac:dyDescent="0.2">
      <c r="A429" s="354">
        <v>9</v>
      </c>
      <c r="B429" s="342" t="str">
        <f>สรุปงบ!B467</f>
        <v>การประชุมวิชาการระดับชาติและนานาชาติราชภัฏเพชรบุรีวิจัยศิลปวัฒนธรรม ครั้งที่ 4</v>
      </c>
      <c r="C429" s="12"/>
      <c r="D429" s="12"/>
      <c r="E429" s="12"/>
      <c r="F429" s="12"/>
      <c r="G429" s="10" t="str">
        <f>สรุปงบ!D467</f>
        <v>สถาบันวิจัยและส่งเสริมศิลปวัฒนธรรม</v>
      </c>
    </row>
    <row r="430" spans="1:7" s="4" customFormat="1" x14ac:dyDescent="0.2">
      <c r="A430" s="354">
        <v>10</v>
      </c>
      <c r="B430" s="342" t="str">
        <f>สรุปงบ!B468</f>
        <v>ร่วมงานมหกรรมวิจัยแห่งชาติ ปี 2561</v>
      </c>
      <c r="C430" s="12"/>
      <c r="D430" s="12"/>
      <c r="E430" s="12"/>
      <c r="F430" s="12"/>
      <c r="G430" s="10" t="str">
        <f>สรุปงบ!D468</f>
        <v>สถาบันวิจัยและส่งเสริมศิลปวัฒนธรรม</v>
      </c>
    </row>
    <row r="431" spans="1:7" s="4" customFormat="1" x14ac:dyDescent="0.2">
      <c r="A431" s="354">
        <v>11</v>
      </c>
      <c r="B431" s="342" t="str">
        <f>สรุปงบ!B469</f>
        <v>เตรียมความพร้อมการจัดประชุมวิชาการระดับชาติและนานาชาติราชภัฏวิจัย ครั้งที่ 5</v>
      </c>
      <c r="C431" s="12"/>
      <c r="D431" s="12"/>
      <c r="E431" s="12"/>
      <c r="F431" s="12"/>
      <c r="G431" s="10" t="str">
        <f>สรุปงบ!D469</f>
        <v>สถาบันวิจัยและส่งเสริมศิลปวัฒนธรรม</v>
      </c>
    </row>
    <row r="432" spans="1:7" s="296" customFormat="1" x14ac:dyDescent="0.2">
      <c r="A432" s="356" t="s">
        <v>131</v>
      </c>
      <c r="B432" s="343" t="s">
        <v>128</v>
      </c>
      <c r="C432" s="295"/>
      <c r="D432" s="295"/>
      <c r="E432" s="295"/>
      <c r="F432" s="295"/>
      <c r="G432" s="295"/>
    </row>
    <row r="433" spans="1:7" s="4" customFormat="1" x14ac:dyDescent="0.2">
      <c r="A433" s="354">
        <v>1</v>
      </c>
      <c r="B433" s="344" t="str">
        <f>สรุปงบ!B472</f>
        <v>งานวิจัย “การพัฒนาสูตรไอศกรีมตามธาตุเจ้าเรือน” บูรณาการการจัดการเรียนการสอน</v>
      </c>
      <c r="C433" s="12"/>
      <c r="D433" s="12"/>
      <c r="E433" s="12"/>
      <c r="F433" s="12"/>
      <c r="G433" s="11" t="str">
        <f>สรุปงบ!D472</f>
        <v>คณะเทคโนโลยีการเกษตร</v>
      </c>
    </row>
    <row r="434" spans="1:7" s="4" customFormat="1" x14ac:dyDescent="0.2">
      <c r="A434" s="354">
        <v>2</v>
      </c>
      <c r="B434" s="344" t="str">
        <f>สรุปงบ!B473</f>
        <v>ผลของน้ำหมักชีวภาพต่อการเจริญเติบโตของผักไฮโดรโพนิกส์กับการรเยนการสอนรายวิชา “การปลูกพืชไร้ดิน”</v>
      </c>
      <c r="C434" s="12"/>
      <c r="D434" s="12"/>
      <c r="E434" s="12"/>
      <c r="F434" s="12"/>
      <c r="G434" s="11" t="str">
        <f>สรุปงบ!D473</f>
        <v>คณะเทคโนโลยีการเกษตร</v>
      </c>
    </row>
    <row r="435" spans="1:7" s="4" customFormat="1" x14ac:dyDescent="0.2">
      <c r="A435" s="354">
        <v>3</v>
      </c>
      <c r="B435" s="344" t="str">
        <f>สรุปงบ!B474</f>
        <v xml:space="preserve">การบูรณาการกระบวนการวิจัยกับการจัดการเรียนการสอนของสาขาวิชาสัตวศาสตร์ </v>
      </c>
      <c r="C435" s="12"/>
      <c r="D435" s="12"/>
      <c r="E435" s="12"/>
      <c r="F435" s="12"/>
      <c r="G435" s="11" t="str">
        <f>สรุปงบ!D474</f>
        <v>คณะเทคโนโลยีการเกษตร</v>
      </c>
    </row>
    <row r="436" spans="1:7" s="4" customFormat="1" ht="43.5" x14ac:dyDescent="0.2">
      <c r="A436" s="354">
        <v>4</v>
      </c>
      <c r="B436" s="344" t="str">
        <f>สรุปงบ!B475</f>
        <v>การบูรณาการงานวิจัยเรื่อง ความหลากหลายของเฟินที่มีศักยภาพเป็นไม้ประดับในสวนปาล์มน้ำมัน ต.นาเขา อ.หลังสวน จ.ชุมพร กับการเรียนการสอนในรายวิชาชีววิทยาไม้ดอกไม้ประดับ</v>
      </c>
      <c r="C436" s="12"/>
      <c r="D436" s="12"/>
      <c r="E436" s="12"/>
      <c r="F436" s="12"/>
      <c r="G436" s="11" t="str">
        <f>สรุปงบ!D475</f>
        <v>คณะวิทยาศาสตร์และเทคโนโลยี</v>
      </c>
    </row>
    <row r="437" spans="1:7" s="4" customFormat="1" x14ac:dyDescent="0.2">
      <c r="A437" s="354">
        <v>5</v>
      </c>
      <c r="B437" s="344" t="str">
        <f>สรุปงบ!B476</f>
        <v>การบูรณาการงานวิจัยเรื่อง การคัดเลือกพันธุ์ข้าวพื้นเมืองทนแล้งจังหวัดเพชรบุรี กับการเรียนการสอนในรายวิชาชีววิทยา2</v>
      </c>
      <c r="C437" s="12"/>
      <c r="D437" s="12"/>
      <c r="E437" s="12"/>
      <c r="F437" s="12"/>
      <c r="G437" s="11" t="str">
        <f>สรุปงบ!D476</f>
        <v>คณะวิทยาศาสตร์และเทคโนโลยี</v>
      </c>
    </row>
    <row r="438" spans="1:7" s="4" customFormat="1" ht="43.5" x14ac:dyDescent="0.2">
      <c r="A438" s="354">
        <v>6</v>
      </c>
      <c r="B438" s="344" t="str">
        <f>สรุปงบ!B477</f>
        <v>การบูรณาการงานวิจัยเรื่อง การใช้เครื่องหมายโมเลกุลอย่าง่ายในการจำแนกชนิดพันธุ์ของตาลกับการเรียนการสอนในรายวิชาชีววิทยาของเซลล์</v>
      </c>
      <c r="C438" s="12"/>
      <c r="D438" s="12"/>
      <c r="E438" s="12"/>
      <c r="F438" s="12"/>
      <c r="G438" s="11" t="str">
        <f>สรุปงบ!D477</f>
        <v>คณะวิทยาศาสตร์และเทคโนโลยี</v>
      </c>
    </row>
    <row r="439" spans="1:7" s="4" customFormat="1" x14ac:dyDescent="0.2">
      <c r="A439" s="354">
        <v>7</v>
      </c>
      <c r="B439" s="344" t="str">
        <f>สรุปงบ!B478</f>
        <v>การบูรณาการงานวิจัยเรื่อง ความหลากหลายของแมลงภาหะถ่ายละอองเรณูตาลโตนดกับการเรียนการสอนในรายวิชาสัตววิทยา</v>
      </c>
      <c r="C439" s="12"/>
      <c r="D439" s="12"/>
      <c r="E439" s="12"/>
      <c r="F439" s="12"/>
      <c r="G439" s="11" t="str">
        <f>สรุปงบ!D478</f>
        <v>คณะวิทยาศาสตร์และเทคโนโลยี</v>
      </c>
    </row>
    <row r="440" spans="1:7" s="4" customFormat="1" ht="43.5" x14ac:dyDescent="0.2">
      <c r="A440" s="354">
        <v>8</v>
      </c>
      <c r="B440" s="344" t="str">
        <f>สรุปงบ!B479</f>
        <v>การบูรณาการงานวิจัยเรื่อง ผลของสารควบคุมการเจริญเติบโตพืชต่อการขยายพันธุ์เอื้องทองในหลอดทดลอง กับการเรียนการสอนรายวิชาการเพาะเลี้ยงเนื้อเยื่อ</v>
      </c>
      <c r="C440" s="12"/>
      <c r="D440" s="12"/>
      <c r="E440" s="12"/>
      <c r="F440" s="12"/>
      <c r="G440" s="11" t="str">
        <f>สรุปงบ!D479</f>
        <v>คณะวิทยาศาสตร์และเทคโนโลยี</v>
      </c>
    </row>
    <row r="441" spans="1:7" s="4" customFormat="1" x14ac:dyDescent="0.2">
      <c r="A441" s="354">
        <v>9</v>
      </c>
      <c r="B441" s="344" t="str">
        <f>สรุปงบ!B480</f>
        <v>การบูรณาการงานวิจัยกับการเรียนการสอนรายวิชาปฏิบัติการการวิเคราะห์ทางเคมีด้วยเครื่องมือ1</v>
      </c>
      <c r="C441" s="12"/>
      <c r="D441" s="12"/>
      <c r="E441" s="12"/>
      <c r="F441" s="12"/>
      <c r="G441" s="11" t="str">
        <f>สรุปงบ!D480</f>
        <v>คณะวิทยาศาสตร์และเทคโนโลยี</v>
      </c>
    </row>
    <row r="442" spans="1:7" s="4" customFormat="1" ht="43.5" x14ac:dyDescent="0.2">
      <c r="A442" s="354">
        <v>10</v>
      </c>
      <c r="B442" s="344" t="str">
        <f>สรุปงบ!B481</f>
        <v>การบูรณาการงานวิจัยเรื่อง การพัฒนาก๋วยเตี๋ยวเส้นเล็กข้าวไรซ์เบอร์รี่กับการเรียนการสอนรายวิชาเทคโนโลยีการถนอมอาหารและการแปรรูป</v>
      </c>
      <c r="C442" s="12"/>
      <c r="D442" s="12"/>
      <c r="E442" s="12"/>
      <c r="F442" s="12"/>
      <c r="G442" s="11" t="str">
        <f>สรุปงบ!D481</f>
        <v>คณะวิทยาศาสตร์และเทคโนโลยี</v>
      </c>
    </row>
    <row r="443" spans="1:7" s="4" customFormat="1" ht="43.5" x14ac:dyDescent="0.2">
      <c r="A443" s="354">
        <v>11</v>
      </c>
      <c r="B443" s="344" t="str">
        <f>สรุปงบ!B482</f>
        <v>การบูรณาการงานวิจัยเรื่อง อิทธิพลของเวลาการงอกต่อสมบัติการต้านอนุมูลอิสระและปริมาณฟีนอลิกรวมของข้าวกล้องพื้นเมือง จ.เพชรบุรี กับการเรียนการสอนรายวิชาเคมีเชิงฟิสิกส์1</v>
      </c>
      <c r="C443" s="12"/>
      <c r="D443" s="12"/>
      <c r="E443" s="12"/>
      <c r="F443" s="12"/>
      <c r="G443" s="11" t="str">
        <f>สรุปงบ!D482</f>
        <v>คณะวิทยาศาสตร์และเทคโนโลยี</v>
      </c>
    </row>
    <row r="444" spans="1:7" s="4" customFormat="1" ht="43.5" x14ac:dyDescent="0.2">
      <c r="A444" s="354">
        <v>12</v>
      </c>
      <c r="B444" s="344" t="str">
        <f>สรุปงบ!B483</f>
        <v>งานวิจัยเรื่องการบูรณาการงานวิจัยเรื่องการพัฒนาผลิตภัณฑ์ข้าวตูไรซ์เบอร์รี่ของกลุ่มผู้ผลิตจังหวัดเพชรบุรี กับการเรียนการสอนรายวิชาอาหารคาว-หวานเมืองเพชร</v>
      </c>
      <c r="C444" s="12"/>
      <c r="D444" s="12"/>
      <c r="E444" s="12"/>
      <c r="F444" s="12"/>
      <c r="G444" s="11" t="str">
        <f>สรุปงบ!D483</f>
        <v>คณะวิทยาศาสตร์และเทคโนโลยี</v>
      </c>
    </row>
    <row r="445" spans="1:7" s="4" customFormat="1" ht="43.5" x14ac:dyDescent="0.2">
      <c r="A445" s="354">
        <v>13</v>
      </c>
      <c r="B445" s="344" t="str">
        <f>สรุปงบ!B484</f>
        <v>การบูรณาการงานวิจัยเรื่องการพัฒนาผลิตภัณฑ์ไอศกรีมข้าวไรซ์เบอร์รี่เสริมน้ำตาลโตนดกับการเรียนการสอนวิชาเทคโนโลยีเครื่องดื่มและไอศกรีม</v>
      </c>
      <c r="C445" s="12"/>
      <c r="D445" s="12"/>
      <c r="E445" s="12"/>
      <c r="F445" s="12"/>
      <c r="G445" s="11" t="str">
        <f>สรุปงบ!D484</f>
        <v>คณะวิทยาศาสตร์และเทคโนโลยี</v>
      </c>
    </row>
    <row r="446" spans="1:7" s="4" customFormat="1" x14ac:dyDescent="0.2">
      <c r="A446" s="354">
        <v>14</v>
      </c>
      <c r="B446" s="344" t="str">
        <f>สรุปงบ!B485</f>
        <v>การบูรณาการงานวิจัยเรื่องการพัฒนาสูตรคุกกี้ข้าวกล้องงอกกับการบริการให้กับนักเรียนในโรงเรียนของจังหวัดเพชรบุรี</v>
      </c>
      <c r="C446" s="12"/>
      <c r="D446" s="12"/>
      <c r="E446" s="12"/>
      <c r="F446" s="12"/>
      <c r="G446" s="11" t="str">
        <f>สรุปงบ!D485</f>
        <v>คณะวิทยาศาสตร์และเทคโนโลยี</v>
      </c>
    </row>
    <row r="447" spans="1:7" s="4" customFormat="1" ht="43.5" x14ac:dyDescent="0.2">
      <c r="A447" s="354">
        <v>15</v>
      </c>
      <c r="B447" s="344" t="str">
        <f>สรุปงบ!B486</f>
        <v>การบูรณาการงานวิจัยเรื่อง รูปแบบการส่งเสริมการจัดการกองทุนสวัสดิการกองทุนสวัสดิการชุมชนตำบลบ้านในดง อ.ท่ายาง จ.เพชรบุรี สร้างสรรค์สื่อส่งเสริมการออมทรัพย์เพื่อชีวิตมั่นคง ชุมชนยั่งยืนบนฐานคิดเศรษฐกิจพอเพียง</v>
      </c>
      <c r="C447" s="12"/>
      <c r="D447" s="12"/>
      <c r="E447" s="12"/>
      <c r="F447" s="12"/>
      <c r="G447" s="11" t="str">
        <f>สรุปงบ!D486</f>
        <v>คณะวิทยาการจัดการ</v>
      </c>
    </row>
    <row r="448" spans="1:7" s="4" customFormat="1" x14ac:dyDescent="0.2">
      <c r="A448" s="354">
        <v>16</v>
      </c>
      <c r="B448" s="344" t="str">
        <f>สรุปงบ!B487</f>
        <v>รูปแบบการส่งเสริมการจัดการกองทุสวัสดิการชุมชนตำบลยางหย่อง อ.ท่ายาง จ.เพชรบุรี</v>
      </c>
      <c r="C448" s="12"/>
      <c r="D448" s="12"/>
      <c r="E448" s="12"/>
      <c r="F448" s="12"/>
      <c r="G448" s="11" t="str">
        <f>สรุปงบ!D487</f>
        <v>คณะวิทยาการจัดการ</v>
      </c>
    </row>
    <row r="449" spans="1:7" s="4" customFormat="1" ht="43.5" x14ac:dyDescent="0.2">
      <c r="A449" s="354">
        <v>17</v>
      </c>
      <c r="B449" s="344" t="str">
        <f>สรุปงบ!B488</f>
        <v>การบูรณาการการเตรียมความพร้อมบุคลากรทางด้านเทคนิคตามมาตรฐาน thailand 4.0 กับการเรียนการสอนและบริการวิชาการสู่ชุมชนให้เป็นสากล</v>
      </c>
      <c r="C449" s="12"/>
      <c r="D449" s="12"/>
      <c r="E449" s="12"/>
      <c r="F449" s="12"/>
      <c r="G449" s="11" t="str">
        <f>สรุปงบ!D488</f>
        <v>คณะเทคโนโลยีสารสนเทศ</v>
      </c>
    </row>
    <row r="450" spans="1:7" s="4" customFormat="1" x14ac:dyDescent="0.2">
      <c r="A450" s="354">
        <v>18</v>
      </c>
      <c r="B450" s="344" t="str">
        <f>สรุปงบ!B489</f>
        <v>ขยายผลคู่มือการจัดการเรียนการสอน STEM สู่โรงเรียนกองทุนการศึกษา</v>
      </c>
      <c r="C450" s="12"/>
      <c r="D450" s="12"/>
      <c r="E450" s="12"/>
      <c r="F450" s="12"/>
      <c r="G450" s="11" t="str">
        <f>สรุปงบ!D489</f>
        <v>คณะครุศาสตร์</v>
      </c>
    </row>
    <row r="451" spans="1:7" s="4" customFormat="1" ht="43.5" x14ac:dyDescent="0.2">
      <c r="A451" s="354">
        <v>19</v>
      </c>
      <c r="B451" s="344" t="str">
        <f>สรุปงบ!B490</f>
        <v>ต้นแบบระบบติดตามการเคลื่อนที่ของดวงอาทิตย์กับการเรียนการสอน วิชาโปรแกรมคอมพิวเตอร์สำหรับวิศวกรรม สาขาวิชาวิศวกรรมพลังงาน</v>
      </c>
      <c r="C451" s="12"/>
      <c r="D451" s="12"/>
      <c r="E451" s="12"/>
      <c r="F451" s="12"/>
      <c r="G451" s="11" t="str">
        <f>สรุปงบ!D490</f>
        <v>คณะวิศวกรรมศาสตร์และเทคโนโลยีอุตสาหกรรม</v>
      </c>
    </row>
    <row r="452" spans="1:7" s="349" customFormat="1" x14ac:dyDescent="0.2">
      <c r="A452" s="346">
        <v>5</v>
      </c>
      <c r="B452" s="347" t="s">
        <v>74</v>
      </c>
      <c r="C452" s="348"/>
      <c r="D452" s="348"/>
      <c r="E452" s="348"/>
      <c r="F452" s="348"/>
      <c r="G452" s="348"/>
    </row>
    <row r="453" spans="1:7" s="14" customFormat="1" ht="43.5" x14ac:dyDescent="0.2">
      <c r="A453" s="350">
        <v>5.0999999999999996</v>
      </c>
      <c r="B453" s="345" t="s">
        <v>20</v>
      </c>
      <c r="C453" s="13"/>
      <c r="D453" s="13"/>
      <c r="E453" s="13"/>
      <c r="F453" s="13"/>
      <c r="G453" s="13"/>
    </row>
    <row r="454" spans="1:7" s="296" customFormat="1" x14ac:dyDescent="0.2">
      <c r="A454" s="356" t="s">
        <v>136</v>
      </c>
      <c r="B454" s="341" t="s">
        <v>132</v>
      </c>
      <c r="C454" s="295"/>
      <c r="D454" s="295"/>
      <c r="E454" s="295"/>
      <c r="F454" s="295"/>
      <c r="G454" s="295"/>
    </row>
    <row r="455" spans="1:7" s="4" customFormat="1" x14ac:dyDescent="0.2">
      <c r="A455" s="354">
        <v>1</v>
      </c>
      <c r="B455" s="342" t="str">
        <f>สรุปงบ!B493</f>
        <v>สืบทอดอนุรักษ์และเสริมสร้างความภาคภูมิใจ เยาวชนรุ่นใหม่ด้วยหลักสูตรท้องถิ่น “ทุ่งเศรษฐี” อ.ชะอำ</v>
      </c>
      <c r="C455" s="12"/>
      <c r="D455" s="12"/>
      <c r="E455" s="12"/>
      <c r="F455" s="12"/>
      <c r="G455" s="10" t="str">
        <f>สรุปงบ!D493</f>
        <v>คณะครุศาสตร์</v>
      </c>
    </row>
    <row r="456" spans="1:7" s="4" customFormat="1" x14ac:dyDescent="0.2">
      <c r="A456" s="354">
        <v>2</v>
      </c>
      <c r="B456" s="342" t="str">
        <f>สรุปงบ!B494</f>
        <v>ยุวมัคคุเทศก์ในโรงเรียนกองทุน (ร.ร.ห้วยทรายประชาสรรค์) อ.ชะอำ จ.เพชรบุรี</v>
      </c>
      <c r="C456" s="12"/>
      <c r="D456" s="12"/>
      <c r="E456" s="12"/>
      <c r="F456" s="12"/>
      <c r="G456" s="10" t="str">
        <f>สรุปงบ!D494</f>
        <v>คณะครุศาสตร์</v>
      </c>
    </row>
    <row r="457" spans="1:7" s="4" customFormat="1" x14ac:dyDescent="0.2">
      <c r="A457" s="354">
        <v>3</v>
      </c>
      <c r="B457" s="342" t="str">
        <f>สรุปงบ!B495</f>
        <v>การสร้างจิตสำนึกเพื่อการจัดการเส้นทางท่องเที่ยวเชิงนิเวศประวัติศาสตร์ทวารวดีทุ่งเศรษฐีจากโรงเรียนสู่ชุมชน</v>
      </c>
      <c r="C457" s="12"/>
      <c r="D457" s="12"/>
      <c r="E457" s="12"/>
      <c r="F457" s="12"/>
      <c r="G457" s="10" t="str">
        <f>สรุปงบ!D495</f>
        <v>คณะครุศาสตร์</v>
      </c>
    </row>
    <row r="458" spans="1:7" s="4" customFormat="1" x14ac:dyDescent="0.2">
      <c r="A458" s="354">
        <v>4</v>
      </c>
      <c r="B458" s="342" t="str">
        <f>สรุปงบ!B496</f>
        <v>การเพิ่มมูลค่าสินค้าเกษตรเพิ่มความเข้มแข็งของชุมชน และการขัยเคลื่อนการให้บริการที่ตอบสนองความต้องการชองชุมชน</v>
      </c>
      <c r="C458" s="12"/>
      <c r="D458" s="12"/>
      <c r="E458" s="12"/>
      <c r="F458" s="12"/>
      <c r="G458" s="10" t="str">
        <f>สรุปงบ!D496</f>
        <v>คณะเทคโนโลยีการเกษตร</v>
      </c>
    </row>
    <row r="459" spans="1:7" s="4" customFormat="1" x14ac:dyDescent="0.2">
      <c r="A459" s="354">
        <v>5</v>
      </c>
      <c r="B459" s="342" t="str">
        <f>สรุปงบ!B497</f>
        <v>อบรมเชิงปฏิบัติการสร้างสื่อออนไลน์ให้กับผู้ประกอบการชุมชนเพื่อส่งเสริมการขาย อ.บ้านลาด จ.เพชรบุรี</v>
      </c>
      <c r="C459" s="12"/>
      <c r="D459" s="12"/>
      <c r="E459" s="12"/>
      <c r="F459" s="12"/>
      <c r="G459" s="10" t="str">
        <f>สรุปงบ!D497</f>
        <v>คณะเทคโนโลยีสารสนเทศ</v>
      </c>
    </row>
    <row r="460" spans="1:7" s="4" customFormat="1" x14ac:dyDescent="0.2">
      <c r="A460" s="354">
        <v>6</v>
      </c>
      <c r="B460" s="342" t="str">
        <f>สรุปงบ!B498</f>
        <v>อบรมเชิงปฏิบัติการใช้ ICT ในยุค Thailand 4.0 เพื่อสร้างความปลอดภัยสำหรับชุมชน</v>
      </c>
      <c r="C460" s="12"/>
      <c r="D460" s="12"/>
      <c r="E460" s="12"/>
      <c r="F460" s="12"/>
      <c r="G460" s="10" t="str">
        <f>สรุปงบ!D498</f>
        <v>คณะเทคโนโลยีสารสนเทศ</v>
      </c>
    </row>
    <row r="461" spans="1:7" s="4" customFormat="1" ht="43.5" x14ac:dyDescent="0.2">
      <c r="A461" s="354">
        <v>7</v>
      </c>
      <c r="B461" s="342" t="str">
        <f>สรุปงบ!B499</f>
        <v xml:space="preserve">การพัฒนาระบบติดตามสินค้าเกษตรและผลิตภัณฑ์แปรรูปจากข้าวของวิสาหกิจชุมชนของข้าว ชุมชนไร่มะขาม ต.ไร่มะขาม จ.เพชรบุรี </v>
      </c>
      <c r="C461" s="12"/>
      <c r="D461" s="12"/>
      <c r="E461" s="12"/>
      <c r="F461" s="12"/>
      <c r="G461" s="10" t="str">
        <f>สรุปงบ!D499</f>
        <v>คณะเทคโนโลยีสารสนเทศ</v>
      </c>
    </row>
    <row r="462" spans="1:7" s="4" customFormat="1" x14ac:dyDescent="0.2">
      <c r="A462" s="354">
        <v>8</v>
      </c>
      <c r="B462" s="342" t="str">
        <f>สรุปงบ!B500</f>
        <v>อบรมเชิงปฏิบัติการขยายตลาดด้วยเทคโนโลยี Blockchain</v>
      </c>
      <c r="C462" s="12"/>
      <c r="D462" s="12"/>
      <c r="E462" s="12"/>
      <c r="F462" s="12"/>
      <c r="G462" s="10" t="str">
        <f>สรุปงบ!D500</f>
        <v>คณะเทคโนโลยีสารสนเทศ</v>
      </c>
    </row>
    <row r="463" spans="1:7" s="4" customFormat="1" x14ac:dyDescent="0.2">
      <c r="A463" s="354">
        <v>9</v>
      </c>
      <c r="B463" s="342" t="str">
        <f>สรุปงบ!B501</f>
        <v>พิพิธภัณฑ์ออนไลน์เรื่องของดีบ้านลาดเพื่อส่งเสริมการประยุกต์ธุรกิจของคนในชุมชน</v>
      </c>
      <c r="C463" s="12"/>
      <c r="D463" s="12"/>
      <c r="E463" s="12"/>
      <c r="F463" s="12"/>
      <c r="G463" s="10" t="str">
        <f>สรุปงบ!D501</f>
        <v>คณะเทคโนโลยีสารสนเทศ</v>
      </c>
    </row>
    <row r="464" spans="1:7" s="4" customFormat="1" ht="43.5" x14ac:dyDescent="0.2">
      <c r="A464" s="354">
        <v>10</v>
      </c>
      <c r="B464" s="342" t="str">
        <f>สรุปงบ!B502</f>
        <v>การผลิตก๊าซชีวภาพจากวัสดุอินทรีย์เหลือใช้ เพื่อชุมชนเกษตรสะอาดตามแนวคิดเศรษฐกิจพอเพียง และการอบแห้งอาหารด้วยพลังงานแสงอาทิตย์</v>
      </c>
      <c r="C464" s="12"/>
      <c r="D464" s="12"/>
      <c r="E464" s="12"/>
      <c r="F464" s="12"/>
      <c r="G464" s="10" t="str">
        <f>สรุปงบ!D502</f>
        <v>คณะวิศวกรรมศาสตร์และเทคโนโลยีอุตสาหกรรม</v>
      </c>
    </row>
    <row r="465" spans="1:7" s="4" customFormat="1" x14ac:dyDescent="0.2">
      <c r="A465" s="354">
        <v>11</v>
      </c>
      <c r="B465" s="342" t="str">
        <f>สรุปงบ!B503</f>
        <v>ไฟฟ้าสร้างแสงส่งเสริมพระพุทธศาสนา ครั้งที่ 4</v>
      </c>
      <c r="C465" s="12"/>
      <c r="D465" s="12"/>
      <c r="E465" s="12"/>
      <c r="F465" s="12"/>
      <c r="G465" s="10" t="str">
        <f>สรุปงบ!D503</f>
        <v>คณะวิศวกรรมศาสตร์และเทคโนโลยีอุตสาหกรรม</v>
      </c>
    </row>
    <row r="466" spans="1:7" s="4" customFormat="1" x14ac:dyDescent="0.2">
      <c r="A466" s="354">
        <v>12</v>
      </c>
      <c r="B466" s="342" t="str">
        <f>สรุปงบ!B504</f>
        <v>การพัฒนาชุมชนต้นแบบด้านสุขภาวะของผุ้สูงอายุอย่างยั่งยืน เทศบาลตำบลหาดเจ้าสำราญ อ.เมือง จ.เพชรบุรี</v>
      </c>
      <c r="C466" s="12"/>
      <c r="D466" s="12"/>
      <c r="E466" s="12"/>
      <c r="F466" s="12"/>
      <c r="G466" s="10" t="str">
        <f>สรุปงบ!D504</f>
        <v>คณะพยาบาลศาสตร์</v>
      </c>
    </row>
    <row r="467" spans="1:7" s="4" customFormat="1" x14ac:dyDescent="0.2">
      <c r="A467" s="354">
        <v>13</v>
      </c>
      <c r="B467" s="342" t="str">
        <f>สรุปงบ!B505</f>
        <v>การพัฒนาและส่งเสริมเส้นทางท่องเที่ยวเชื่อมโยงตำบลยางน้ำกลัดใต้และต.ท่าตะคร้อ อ.หนองหญ้าปล้อง จ.เพชรบุรี</v>
      </c>
      <c r="C467" s="12"/>
      <c r="D467" s="12"/>
      <c r="E467" s="12"/>
      <c r="F467" s="12"/>
      <c r="G467" s="10" t="str">
        <f>สรุปงบ!D505</f>
        <v>คณะมนุษยศาสตร์และสังคมศาสตร์</v>
      </c>
    </row>
    <row r="468" spans="1:7" s="4" customFormat="1" x14ac:dyDescent="0.2">
      <c r="A468" s="354">
        <v>14</v>
      </c>
      <c r="B468" s="342" t="str">
        <f>สรุปงบ!B506</f>
        <v>การพัฒนาและส่งเสริมผลิตภัณฑ์ผ้าทอพื้นบ้าน อ.หนองหญ้าปล้อง</v>
      </c>
      <c r="C468" s="12"/>
      <c r="D468" s="12"/>
      <c r="E468" s="12"/>
      <c r="F468" s="12"/>
      <c r="G468" s="10" t="str">
        <f>สรุปงบ!D506</f>
        <v>คณะมนุษยศาสตร์และสังคมศาสตร์</v>
      </c>
    </row>
    <row r="469" spans="1:7" s="4" customFormat="1" x14ac:dyDescent="0.2">
      <c r="A469" s="354">
        <v>15</v>
      </c>
      <c r="B469" s="342" t="str">
        <f>สรุปงบ!B507</f>
        <v>การสืบสานภาษากระเหรี่ยงในโรงเรียนบ้านยางน้ำกลัดใต้ อ.หนองหญ้าปล้อง จ.เพชรบุรี</v>
      </c>
      <c r="C469" s="12"/>
      <c r="D469" s="12"/>
      <c r="E469" s="12"/>
      <c r="F469" s="12"/>
      <c r="G469" s="10" t="str">
        <f>สรุปงบ!D507</f>
        <v>คณะมนุษยศาสตร์และสังคมศาสตร์</v>
      </c>
    </row>
    <row r="470" spans="1:7" s="4" customFormat="1" x14ac:dyDescent="0.2">
      <c r="A470" s="354">
        <v>16</v>
      </c>
      <c r="B470" s="342" t="str">
        <f>สรุปงบ!B508</f>
        <v>การศึกษารูปแบบการทำไร่วิถีกะเหรี่ยง : กรณีศึกษาการทำไร่หมุนเวียน อ.หนองหญ้าปล้อง</v>
      </c>
      <c r="C470" s="12"/>
      <c r="D470" s="12"/>
      <c r="E470" s="12"/>
      <c r="F470" s="12"/>
      <c r="G470" s="10" t="str">
        <f>สรุปงบ!D508</f>
        <v>คณะมนุษยศาสตร์และสังคมศาสตร์</v>
      </c>
    </row>
    <row r="471" spans="1:7" s="4" customFormat="1" x14ac:dyDescent="0.2">
      <c r="A471" s="354">
        <v>17</v>
      </c>
      <c r="B471" s="342" t="str">
        <f>สรุปงบ!B509</f>
        <v>การจัดแผนที่ท่องเที่ยวเชื่อมโยงชุมชนท่าตะคร้อ – ยางน้ำกลัดใต้</v>
      </c>
      <c r="C471" s="12"/>
      <c r="D471" s="12"/>
      <c r="E471" s="12"/>
      <c r="F471" s="12"/>
      <c r="G471" s="10" t="str">
        <f>สรุปงบ!D509</f>
        <v>คณะมนุษยศาสตร์และสังคมศาสตร์</v>
      </c>
    </row>
    <row r="472" spans="1:7" s="4" customFormat="1" x14ac:dyDescent="0.2">
      <c r="A472" s="354">
        <v>18</v>
      </c>
      <c r="B472" s="342" t="str">
        <f>สรุปงบ!B510</f>
        <v>โครงการบำเพ็ญประโยชน์เพื่อชุมชน</v>
      </c>
      <c r="C472" s="12"/>
      <c r="D472" s="12"/>
      <c r="E472" s="12"/>
      <c r="F472" s="12"/>
      <c r="G472" s="10" t="str">
        <f>สรุปงบ!D510</f>
        <v>คณะมนุษยศาสตร์และสังคมศาสตร์</v>
      </c>
    </row>
    <row r="473" spans="1:7" s="4" customFormat="1" x14ac:dyDescent="0.2">
      <c r="A473" s="354">
        <v>19</v>
      </c>
      <c r="B473" s="342" t="str">
        <f>สรุปงบ!B511</f>
        <v>โครงการให้ความรู้เพื่อการปรับแผนกลยุทธ์วิสาหกิจชุมชน</v>
      </c>
      <c r="C473" s="12"/>
      <c r="D473" s="12"/>
      <c r="E473" s="12"/>
      <c r="F473" s="12"/>
      <c r="G473" s="10" t="str">
        <f>สรุปงบ!D511</f>
        <v>คณะมนุษยศาสตร์และสังคมศาสตร์</v>
      </c>
    </row>
    <row r="474" spans="1:7" s="4" customFormat="1" x14ac:dyDescent="0.2">
      <c r="A474" s="354">
        <v>20</v>
      </c>
      <c r="B474" s="342" t="str">
        <f>สรุปงบ!B512</f>
        <v>การจัดการตลาดสีเขียว (Green Marketing) ของดีบ้านในดง อ.ท่ายาง จ.เพชรบุรี</v>
      </c>
      <c r="C474" s="12"/>
      <c r="D474" s="12"/>
      <c r="E474" s="12"/>
      <c r="F474" s="12"/>
      <c r="G474" s="10" t="str">
        <f>สรุปงบ!D512</f>
        <v>คณะวิทยาการจัดการ</v>
      </c>
    </row>
    <row r="475" spans="1:7" s="4" customFormat="1" x14ac:dyDescent="0.2">
      <c r="A475" s="354">
        <v>21</v>
      </c>
      <c r="B475" s="342" t="str">
        <f>สรุปงบ!B513</f>
        <v>ขับเคลื่อนโครงการชุมชนรูปธรรมเพื่อการพัฒนาอย่างยั่งยืน</v>
      </c>
      <c r="C475" s="12"/>
      <c r="D475" s="12"/>
      <c r="E475" s="12"/>
      <c r="F475" s="12"/>
      <c r="G475" s="10" t="str">
        <f>สรุปงบ!D513</f>
        <v>สถาบันวิจัยและส่งเสริมศิลปวัฒนธรรม</v>
      </c>
    </row>
    <row r="476" spans="1:7" s="4" customFormat="1" x14ac:dyDescent="0.2">
      <c r="A476" s="354">
        <v>22</v>
      </c>
      <c r="B476" s="342" t="str">
        <f>สรุปงบ!B514</f>
        <v>การพัฒนาชุมชนไร่มะขามสู่การพัฒนาอย่างยั่งยืน</v>
      </c>
      <c r="C476" s="12"/>
      <c r="D476" s="12"/>
      <c r="E476" s="12"/>
      <c r="F476" s="12"/>
      <c r="G476" s="10" t="str">
        <f>สรุปงบ!D514</f>
        <v>สถาบันวิจัยและส่งเสริมศิลปวัฒนธรรม</v>
      </c>
    </row>
    <row r="477" spans="1:7" s="4" customFormat="1" x14ac:dyDescent="0.2">
      <c r="A477" s="354">
        <v>23</v>
      </c>
      <c r="B477" s="342" t="str">
        <f>สรุปงบ!B515</f>
        <v>การพัฒนาผลิตภัณฑ์มูลค่าเพิ่มจากวัตถุดิบท้องถิ่นเพื่อชุมชนบ้านถ้ำเสื้อ อ.แก่งกระจาน จ.เพชรบุรี</v>
      </c>
      <c r="C477" s="12"/>
      <c r="D477" s="12"/>
      <c r="E477" s="12"/>
      <c r="F477" s="12"/>
      <c r="G477" s="10" t="str">
        <f>สรุปงบ!D515</f>
        <v>คณะวิทยาศาสตร์และเทคโนโลยี</v>
      </c>
    </row>
    <row r="478" spans="1:7" s="4" customFormat="1" x14ac:dyDescent="0.2">
      <c r="A478" s="354">
        <v>24</v>
      </c>
      <c r="B478" s="342" t="str">
        <f>สรุปงบ!B516</f>
        <v>การพัฒนาผลิตภัณฑ์มูลค่าเพิ่มจากวัตกุดิบท้องถิ่นเพื่อชุมชนบ้านหนองมะกอก อ.แก่งกระจาน จ.เพชรบุรี</v>
      </c>
      <c r="C478" s="12"/>
      <c r="D478" s="12"/>
      <c r="E478" s="12"/>
      <c r="F478" s="12"/>
      <c r="G478" s="10" t="str">
        <f>สรุปงบ!D516</f>
        <v>คณะวิทยาศาสตร์และเทคโนโลยี</v>
      </c>
    </row>
    <row r="479" spans="1:7" s="296" customFormat="1" x14ac:dyDescent="0.2">
      <c r="A479" s="356" t="s">
        <v>137</v>
      </c>
      <c r="B479" s="341" t="s">
        <v>17</v>
      </c>
      <c r="C479" s="295"/>
      <c r="D479" s="295"/>
      <c r="E479" s="295"/>
      <c r="F479" s="295"/>
      <c r="G479" s="295"/>
    </row>
    <row r="480" spans="1:7" s="4" customFormat="1" x14ac:dyDescent="0.2">
      <c r="A480" s="354">
        <v>1</v>
      </c>
      <c r="B480" s="342" t="str">
        <f>สรุปงบ!B519</f>
        <v>ค่ายวิถีชุมชนพอเพียง</v>
      </c>
      <c r="C480" s="12"/>
      <c r="D480" s="12"/>
      <c r="E480" s="12"/>
      <c r="F480" s="12"/>
      <c r="G480" s="10" t="str">
        <f>สรุปงบ!D519</f>
        <v>คณะเทคโนโลยีการเกษตร</v>
      </c>
    </row>
    <row r="481" spans="1:7" s="4" customFormat="1" x14ac:dyDescent="0.2">
      <c r="A481" s="354">
        <v>2</v>
      </c>
      <c r="B481" s="342" t="str">
        <f>สรุปงบ!B520</f>
        <v>การพัฒนาองค์ความรู้ การทำเครื่องกรองน้ำดื่มแบบประหยัดสำหรับครัวเรือน</v>
      </c>
      <c r="C481" s="12"/>
      <c r="D481" s="12"/>
      <c r="E481" s="12"/>
      <c r="F481" s="12"/>
      <c r="G481" s="10" t="str">
        <f>สรุปงบ!D520</f>
        <v>คณะมนุษยศาสตร์และสังคมศาสตร์</v>
      </c>
    </row>
    <row r="482" spans="1:7" s="4" customFormat="1" x14ac:dyDescent="0.2">
      <c r="A482" s="354">
        <v>3</v>
      </c>
      <c r="B482" s="342" t="str">
        <f>สรุปงบ!B521</f>
        <v>การส่งเสริมการออมทรัพย์เพื่อชีวิตมั่นคง ชุมชนยั่งยทนบนฐานคิดเศษฐกิจพอเพียง</v>
      </c>
      <c r="C482" s="12"/>
      <c r="D482" s="12"/>
      <c r="E482" s="12"/>
      <c r="F482" s="12"/>
      <c r="G482" s="10" t="str">
        <f>สรุปงบ!D521</f>
        <v>คณะวิทยาการจัดการ</v>
      </c>
    </row>
    <row r="483" spans="1:7" s="4" customFormat="1" x14ac:dyDescent="0.2">
      <c r="A483" s="354">
        <v>4</v>
      </c>
      <c r="B483" s="342" t="str">
        <f>สรุปงบ!B522</f>
        <v>การพัฒนากลุ่มเกษตรปลอดภัยชุมชนบ้านในดงตามแนวคิดเศษฐกิจพอเพียง</v>
      </c>
      <c r="C483" s="12"/>
      <c r="D483" s="12"/>
      <c r="E483" s="12"/>
      <c r="F483" s="12"/>
      <c r="G483" s="10" t="str">
        <f>สรุปงบ!D522</f>
        <v>สถาบันวิจัยและส่งเสริมศิลปวัฒนธรรม</v>
      </c>
    </row>
    <row r="484" spans="1:7" s="296" customFormat="1" x14ac:dyDescent="0.2">
      <c r="A484" s="356" t="s">
        <v>138</v>
      </c>
      <c r="B484" s="339" t="s">
        <v>18</v>
      </c>
      <c r="C484" s="295"/>
      <c r="D484" s="295"/>
      <c r="E484" s="295"/>
      <c r="F484" s="295"/>
      <c r="G484" s="295"/>
    </row>
    <row r="485" spans="1:7" s="4" customFormat="1" x14ac:dyDescent="0.2">
      <c r="A485" s="354">
        <v>1</v>
      </c>
      <c r="B485" s="340" t="str">
        <f>สรุปงบ!B525</f>
        <v>สำรวจความหลากหลายของพันธุ์สัตว์น้ำชนิดอื่นที่ไม่ใช่ปลา ที่ได้จากการทำประมงบริเวณ ชายฝั่ง จังหวัดเพชรบุรี</v>
      </c>
      <c r="C485" s="12"/>
      <c r="D485" s="12"/>
      <c r="E485" s="12"/>
      <c r="F485" s="12"/>
      <c r="G485" s="9" t="str">
        <f>สรุปงบ!D525</f>
        <v>คณะเทคโนโลยีการเกษตร</v>
      </c>
    </row>
    <row r="486" spans="1:7" s="4" customFormat="1" x14ac:dyDescent="0.2">
      <c r="A486" s="354">
        <v>2</v>
      </c>
      <c r="B486" s="340" t="str">
        <f>สรุปงบ!B526</f>
        <v>การสำรวจและรวบรวมการใช้ประโยชน์จากไม้ผลพื้นเมือง เขตอำเภอบ้านแหลม จังหวัดเพชรบุรี</v>
      </c>
      <c r="C486" s="12"/>
      <c r="D486" s="12"/>
      <c r="E486" s="12"/>
      <c r="F486" s="12"/>
      <c r="G486" s="9" t="str">
        <f>สรุปงบ!D526</f>
        <v>คณะเทคโนโลยีการเกษตร</v>
      </c>
    </row>
    <row r="487" spans="1:7" s="4" customFormat="1" x14ac:dyDescent="0.2">
      <c r="A487" s="354">
        <v>3</v>
      </c>
      <c r="B487" s="340" t="str">
        <f>สรุปงบ!B527</f>
        <v>เว็บไซต์ประชาสัมพันธ์โครงการ อพ.สธ.-มรภ.เพชรบุรี</v>
      </c>
      <c r="C487" s="12"/>
      <c r="D487" s="12"/>
      <c r="E487" s="12"/>
      <c r="F487" s="12"/>
      <c r="G487" s="9" t="str">
        <f>สรุปงบ!D527</f>
        <v>คณะเทคโนโลยีการเกษตร</v>
      </c>
    </row>
    <row r="488" spans="1:7" s="4" customFormat="1" x14ac:dyDescent="0.2">
      <c r="A488" s="354">
        <v>4</v>
      </c>
      <c r="B488" s="340" t="str">
        <f>สรุปงบ!B528</f>
        <v>งานประชุมวิชาการและนิทรรศการ ทรัพยากรไทย : ศักยภาพมากล้นมีให้เห็น</v>
      </c>
      <c r="C488" s="12"/>
      <c r="D488" s="12"/>
      <c r="E488" s="12"/>
      <c r="F488" s="12"/>
      <c r="G488" s="9" t="str">
        <f>สรุปงบ!D528</f>
        <v>คณะเทคโนโลยีการเกษตร</v>
      </c>
    </row>
    <row r="489" spans="1:7" s="4" customFormat="1" x14ac:dyDescent="0.2">
      <c r="A489" s="354">
        <v>5</v>
      </c>
      <c r="B489" s="340" t="str">
        <f>สรุปงบ!B529</f>
        <v>บริหารจัดการโครงการอนุรักษ์พันธุกรรมพืชอันเนื่องมาจากพระราชดำริฯ</v>
      </c>
      <c r="C489" s="12"/>
      <c r="D489" s="12"/>
      <c r="E489" s="12"/>
      <c r="F489" s="12"/>
      <c r="G489" s="9" t="str">
        <f>สรุปงบ!D529</f>
        <v>คณะเทคโนโลยีการเกษตร</v>
      </c>
    </row>
    <row r="490" spans="1:7" s="4" customFormat="1" x14ac:dyDescent="0.2">
      <c r="A490" s="354">
        <v>6</v>
      </c>
      <c r="B490" s="340" t="str">
        <f>สรุปงบ!B530</f>
        <v>การสำรวจและศึกษาคุณสมบัติทางกายภาพและทางเคมีของดินในพื้นที่ปลูกตาล จังหวัดเพชรบุรี</v>
      </c>
      <c r="C490" s="12"/>
      <c r="D490" s="12"/>
      <c r="E490" s="12"/>
      <c r="F490" s="12"/>
      <c r="G490" s="9" t="str">
        <f>สรุปงบ!D530</f>
        <v>คณะวิทยาศาสตร์และเทคโนโลยี</v>
      </c>
    </row>
    <row r="491" spans="1:7" s="4" customFormat="1" x14ac:dyDescent="0.2">
      <c r="A491" s="354">
        <v>7</v>
      </c>
      <c r="B491" s="340" t="str">
        <f>สรุปงบ!B531</f>
        <v>การสำรวจทำรหัสพิกัดต้นตาลในพื้นที่ ต.หนองกะปุ อ.บ้านลาด จ.เพชรบุรี</v>
      </c>
      <c r="C491" s="12"/>
      <c r="D491" s="12"/>
      <c r="E491" s="12"/>
      <c r="F491" s="12"/>
      <c r="G491" s="9" t="str">
        <f>สรุปงบ!D531</f>
        <v>คณะวิทยาศาสตร์และเทคโนโลยี</v>
      </c>
    </row>
    <row r="492" spans="1:7" s="4" customFormat="1" x14ac:dyDescent="0.2">
      <c r="A492" s="354">
        <v>8</v>
      </c>
      <c r="B492" s="340" t="str">
        <f>สรุปงบ!B532</f>
        <v>สำรวจเก็บรวบรวมและศึกษาลักษณะต่างๆ ของข้าวพันธุ์พื้นเมืองของจังหวัดเพชรบุรี</v>
      </c>
      <c r="C492" s="12"/>
      <c r="D492" s="12"/>
      <c r="E492" s="12"/>
      <c r="F492" s="12"/>
      <c r="G492" s="9" t="str">
        <f>สรุปงบ!D532</f>
        <v>คณะวิทยาศาสตร์และเทคโนโลยี</v>
      </c>
    </row>
    <row r="493" spans="1:7" s="4" customFormat="1" x14ac:dyDescent="0.2">
      <c r="A493" s="354">
        <v>9</v>
      </c>
      <c r="B493" s="340" t="str">
        <f>สรุปงบ!B533</f>
        <v>สำรวจความหลากหลายและเก็บรวบรวมพันธุกรรมพืช</v>
      </c>
      <c r="C493" s="12"/>
      <c r="D493" s="12"/>
      <c r="E493" s="12"/>
      <c r="F493" s="12"/>
      <c r="G493" s="9" t="str">
        <f>สรุปงบ!D533</f>
        <v>คณะวิทยาศาสตร์และเทคโนโลยี</v>
      </c>
    </row>
    <row r="494" spans="1:7" s="4" customFormat="1" x14ac:dyDescent="0.2">
      <c r="A494" s="354">
        <v>10</v>
      </c>
      <c r="B494" s="340" t="str">
        <f>สรุปงบ!B534</f>
        <v>รวบรวมและอนุรักษ์พันธุกรรมกล้วยไม้</v>
      </c>
      <c r="C494" s="12"/>
      <c r="D494" s="12"/>
      <c r="E494" s="12"/>
      <c r="F494" s="12"/>
      <c r="G494" s="9" t="str">
        <f>สรุปงบ!D534</f>
        <v>คณะวิทยาศาสตร์และเทคโนโลยี</v>
      </c>
    </row>
    <row r="495" spans="1:7" s="4" customFormat="1" x14ac:dyDescent="0.2">
      <c r="A495" s="354">
        <v>11</v>
      </c>
      <c r="B495" s="340" t="str">
        <f>สรุปงบ!B535</f>
        <v>ดำเนินการและพัฒนาปรับปรุงสวนพฤกษศาสตร์เพชรวนาลัย</v>
      </c>
      <c r="C495" s="12"/>
      <c r="D495" s="12"/>
      <c r="E495" s="12"/>
      <c r="F495" s="12"/>
      <c r="G495" s="9" t="str">
        <f>สรุปงบ!D535</f>
        <v>คณะวิทยาศาสตร์และเทคโนโลยี</v>
      </c>
    </row>
    <row r="496" spans="1:7" s="4" customFormat="1" x14ac:dyDescent="0.2">
      <c r="A496" s="354">
        <v>12</v>
      </c>
      <c r="B496" s="340" t="str">
        <f>สรุปงบ!B536</f>
        <v>การคัดแยกจุลินทรีย์ที่มีความสามารถผลิตเอนไซม์ไซลาเนสจากดินในพื้นที่ปลูกตาล</v>
      </c>
      <c r="C496" s="12"/>
      <c r="D496" s="12"/>
      <c r="E496" s="12"/>
      <c r="F496" s="12"/>
      <c r="G496" s="9" t="str">
        <f>สรุปงบ!D536</f>
        <v>คณะวิทยาศาสตร์และเทคโนโลยี</v>
      </c>
    </row>
    <row r="497" spans="1:7" s="4" customFormat="1" x14ac:dyDescent="0.2">
      <c r="A497" s="354">
        <v>13</v>
      </c>
      <c r="B497" s="340" t="str">
        <f>สรุปงบ!B537</f>
        <v>ศึกษาชีววิทยาของตาล</v>
      </c>
      <c r="C497" s="12"/>
      <c r="D497" s="12"/>
      <c r="E497" s="12"/>
      <c r="F497" s="12"/>
      <c r="G497" s="9" t="str">
        <f>สรุปงบ!D537</f>
        <v>คณะวิทยาศาสตร์และเทคโนโลยี</v>
      </c>
    </row>
    <row r="498" spans="1:7" s="4" customFormat="1" x14ac:dyDescent="0.2">
      <c r="A498" s="354">
        <v>14</v>
      </c>
      <c r="B498" s="340" t="str">
        <f>สรุปงบ!B538</f>
        <v>อบรมปฏิบัติการเพาะเลี้ยงเนื้อเยื่อพืช</v>
      </c>
      <c r="C498" s="12"/>
      <c r="D498" s="12"/>
      <c r="E498" s="12"/>
      <c r="F498" s="12"/>
      <c r="G498" s="9" t="str">
        <f>สรุปงบ!D538</f>
        <v>คณะวิทยาศาสตร์และเทคโนโลยี</v>
      </c>
    </row>
    <row r="499" spans="1:7" s="4" customFormat="1" x14ac:dyDescent="0.2">
      <c r="A499" s="354">
        <v>15</v>
      </c>
      <c r="B499" s="340" t="str">
        <f>สรุปงบ!B539</f>
        <v>ฝึกอบรมนักพฤกษศาสตร์รุ่นเยาว์ รุ่นที่ 7</v>
      </c>
      <c r="C499" s="12"/>
      <c r="D499" s="12"/>
      <c r="E499" s="12"/>
      <c r="F499" s="12"/>
      <c r="G499" s="9" t="str">
        <f>สรุปงบ!D539</f>
        <v>คณะวิทยาศาสตร์และเทคโนโลยี</v>
      </c>
    </row>
    <row r="500" spans="1:7" s="4" customFormat="1" x14ac:dyDescent="0.2">
      <c r="A500" s="354">
        <v>16</v>
      </c>
      <c r="B500" s="340" t="str">
        <f>สรุปงบ!B540</f>
        <v>ปรับปรุงศูนย์เรียนรู้ความหลากหลายทางชีวภาพ</v>
      </c>
      <c r="C500" s="12"/>
      <c r="D500" s="12"/>
      <c r="E500" s="12"/>
      <c r="F500" s="12"/>
      <c r="G500" s="9" t="str">
        <f>สรุปงบ!D540</f>
        <v>คณะวิทยาศาสตร์และเทคโนโลยี</v>
      </c>
    </row>
    <row r="501" spans="1:7" s="4" customFormat="1" x14ac:dyDescent="0.2">
      <c r="A501" s="354">
        <v>17</v>
      </c>
      <c r="B501" s="340" t="str">
        <f>สรุปงบ!B541</f>
        <v>บริหารจัดการและตั้งศูนย์การเรียนรู้เพื่อการพัฒนาป่าต้นน้ำชุมชนเขาแด่น และกลุ่มป่าแก่งกระจาน</v>
      </c>
      <c r="C501" s="12"/>
      <c r="D501" s="12"/>
      <c r="E501" s="12"/>
      <c r="F501" s="12"/>
      <c r="G501" s="9" t="str">
        <f>สรุปงบ!D541</f>
        <v>คณะมนุษยศาสตร์และสังคมศาสตร์</v>
      </c>
    </row>
    <row r="502" spans="1:7" s="4" customFormat="1" x14ac:dyDescent="0.2">
      <c r="A502" s="354">
        <v>18</v>
      </c>
      <c r="B502" s="340" t="str">
        <f>สรุปงบ!B542</f>
        <v>สร้างจิตสำนึกในการอนุรักษ์พันธุกรรมพืชให้เยาวชนและชุมชนในการรวบรมและรักษาพันธ์ไม้ของท้องถิ่น</v>
      </c>
      <c r="C502" s="12"/>
      <c r="D502" s="12"/>
      <c r="E502" s="12"/>
      <c r="F502" s="12"/>
      <c r="G502" s="9" t="str">
        <f>สรุปงบ!D542</f>
        <v>คณะวิทยาการจัดการ</v>
      </c>
    </row>
    <row r="503" spans="1:7" s="4" customFormat="1" x14ac:dyDescent="0.2">
      <c r="A503" s="354">
        <v>19</v>
      </c>
      <c r="B503" s="340" t="str">
        <f>สรุปงบ!B543</f>
        <v>การจัดตั้งศูนย์อนุรักษ์พันธุ์ผักพื้นบ้านและไม้ผลพื้นเมืองของจังหวัดเพชรบุรีแก่โรงเรียนองค์กรปกครองส่วนท้องถิ่นและชุมชน</v>
      </c>
      <c r="C503" s="12"/>
      <c r="D503" s="12"/>
      <c r="E503" s="12"/>
      <c r="F503" s="12"/>
      <c r="G503" s="9" t="str">
        <f>สรุปงบ!D543</f>
        <v>คณะวิทยาการจัดการ</v>
      </c>
    </row>
    <row r="504" spans="1:7" s="4" customFormat="1" x14ac:dyDescent="0.2">
      <c r="A504" s="354">
        <v>20</v>
      </c>
      <c r="B504" s="340" t="str">
        <f>สรุปงบ!B544</f>
        <v>การสร้างจิตสำนึกในการอนุรักษ์พันธุกรรมพืชผ่านเทคโนโลยีสารสนเทศและการสื่อสาร</v>
      </c>
      <c r="C504" s="12"/>
      <c r="D504" s="12"/>
      <c r="E504" s="12"/>
      <c r="F504" s="12"/>
      <c r="G504" s="9" t="str">
        <f>สรุปงบ!D544</f>
        <v>คณะครุศาสตร์</v>
      </c>
    </row>
    <row r="505" spans="1:7" s="4" customFormat="1" x14ac:dyDescent="0.2">
      <c r="A505" s="354">
        <v>21</v>
      </c>
      <c r="B505" s="340" t="str">
        <f>สรุปงบ!B545</f>
        <v>การสำรวจและเก็บรวบรวมข้อมูลวัฒนธรรมการใช้สมุนไพรจากตาลตามภูมิปัญญาท้องถิ่น</v>
      </c>
      <c r="C505" s="12"/>
      <c r="D505" s="12"/>
      <c r="E505" s="12"/>
      <c r="F505" s="12"/>
      <c r="G505" s="9" t="str">
        <f>สรุปงบ!D545</f>
        <v>คณะพยาบาลศาสตร์</v>
      </c>
    </row>
    <row r="506" spans="1:7" s="4" customFormat="1" x14ac:dyDescent="0.2">
      <c r="A506" s="354">
        <v>22</v>
      </c>
      <c r="B506" s="340" t="str">
        <f>สรุปงบ!B546</f>
        <v>การพัฒนาเภสัชภัณฑ์จากตาล</v>
      </c>
      <c r="C506" s="12"/>
      <c r="D506" s="12"/>
      <c r="E506" s="12"/>
      <c r="F506" s="12"/>
      <c r="G506" s="9" t="str">
        <f>สรุปงบ!D546</f>
        <v>คณะพยาบาลศาสตร์</v>
      </c>
    </row>
    <row r="507" spans="1:7" s="296" customFormat="1" x14ac:dyDescent="0.2">
      <c r="A507" s="356" t="s">
        <v>139</v>
      </c>
      <c r="B507" s="341" t="s">
        <v>19</v>
      </c>
      <c r="C507" s="295"/>
      <c r="D507" s="295"/>
      <c r="E507" s="295"/>
      <c r="F507" s="295"/>
      <c r="G507" s="295"/>
    </row>
    <row r="508" spans="1:7" s="4" customFormat="1" x14ac:dyDescent="0.2">
      <c r="A508" s="354">
        <v>1</v>
      </c>
      <c r="B508" s="342" t="str">
        <f>สรุปงบ!B549</f>
        <v>การพัฒนาโรงเรียนต้นแบบโรงเรียนขนาดเล็ก</v>
      </c>
      <c r="C508" s="12"/>
      <c r="D508" s="12"/>
      <c r="E508" s="12"/>
      <c r="F508" s="12"/>
      <c r="G508" s="10" t="str">
        <f>สรุปงบ!D549</f>
        <v>คณะครุศาสตร์</v>
      </c>
    </row>
    <row r="509" spans="1:7" s="4" customFormat="1" x14ac:dyDescent="0.2">
      <c r="A509" s="354">
        <v>2</v>
      </c>
      <c r="B509" s="342" t="str">
        <f>สรุปงบ!B550</f>
        <v>พัฒนาระบบการให้คำปรึกษาและการแนะแนว</v>
      </c>
      <c r="C509" s="12"/>
      <c r="D509" s="12"/>
      <c r="E509" s="12"/>
      <c r="F509" s="12"/>
      <c r="G509" s="10" t="str">
        <f>สรุปงบ!D550</f>
        <v>คณะครุศาสตร์</v>
      </c>
    </row>
    <row r="510" spans="1:7" s="4" customFormat="1" x14ac:dyDescent="0.2">
      <c r="A510" s="354">
        <v>3</v>
      </c>
      <c r="B510" s="342" t="str">
        <f>สรุปงบ!B551</f>
        <v>เสริมสร้างสมรรถนะความเป็นครู “บัณฑิตครูคืนถิ่น” โรงเรียนกองทุนการศึกษา</v>
      </c>
      <c r="C510" s="12"/>
      <c r="D510" s="12"/>
      <c r="E510" s="12"/>
      <c r="F510" s="12"/>
      <c r="G510" s="10" t="str">
        <f>สรุปงบ!D551</f>
        <v>คณะครุศาสตร์</v>
      </c>
    </row>
    <row r="511" spans="1:7" s="4" customFormat="1" x14ac:dyDescent="0.2">
      <c r="A511" s="354">
        <v>4</v>
      </c>
      <c r="B511" s="342" t="str">
        <f>สรุปงบ!B552</f>
        <v>ฝึกอบรมเชิงปฏิบัติการเทคโนโลยีนำเสนองานเพื่อการท่องเที่ยวและอาหารสำหรับบุคลากรทางการศึกษา</v>
      </c>
      <c r="C511" s="12"/>
      <c r="D511" s="12"/>
      <c r="E511" s="12"/>
      <c r="F511" s="12"/>
      <c r="G511" s="10" t="str">
        <f>สรุปงบ!D552</f>
        <v>คณะเทคโนโลยีสารสนเทศ</v>
      </c>
    </row>
    <row r="512" spans="1:7" s="4" customFormat="1" x14ac:dyDescent="0.2">
      <c r="A512" s="354">
        <v>5</v>
      </c>
      <c r="B512" s="342" t="str">
        <f>สรุปงบ!B553</f>
        <v>พัฒนาสื่อการสอนมัลติมีเดียสำหรับครูและบุคลากรทางการศึกษา</v>
      </c>
      <c r="C512" s="12"/>
      <c r="D512" s="12"/>
      <c r="E512" s="12"/>
      <c r="F512" s="12"/>
      <c r="G512" s="10" t="str">
        <f>สรุปงบ!D553</f>
        <v>คณะเทคโนโลยีสารสนเทศ</v>
      </c>
    </row>
    <row r="513" spans="1:7" s="4" customFormat="1" x14ac:dyDescent="0.2">
      <c r="A513" s="354">
        <v>6</v>
      </c>
      <c r="B513" s="342" t="str">
        <f>สรุปงบ!B554</f>
        <v>คลินิกคอมพิวเตอร์พัฒนาสื่อการสอน PBL สู่ STEM</v>
      </c>
      <c r="C513" s="12"/>
      <c r="D513" s="12"/>
      <c r="E513" s="12"/>
      <c r="F513" s="12"/>
      <c r="G513" s="10" t="str">
        <f>สรุปงบ!D554</f>
        <v>คณะเทคโนโลยีสารสนเทศ</v>
      </c>
    </row>
    <row r="514" spans="1:7" s="4" customFormat="1" x14ac:dyDescent="0.2">
      <c r="A514" s="354">
        <v>7</v>
      </c>
      <c r="B514" s="342" t="str">
        <f>สรุปงบ!B555</f>
        <v>ติวสอบ ONET ให้นักเรียนในเขตจังหวัดเพชรบุรี</v>
      </c>
      <c r="C514" s="12"/>
      <c r="D514" s="12"/>
      <c r="E514" s="12"/>
      <c r="F514" s="12"/>
      <c r="G514" s="10" t="str">
        <f>สรุปงบ!D555</f>
        <v>คณะมนุษยศาสตร์และสังคมศาสตร์</v>
      </c>
    </row>
    <row r="515" spans="1:7" s="4" customFormat="1" x14ac:dyDescent="0.2">
      <c r="A515" s="354">
        <v>8</v>
      </c>
      <c r="B515" s="342" t="str">
        <f>สรุปงบ!B556</f>
        <v>การพัฒนาทักษะการพูดภาษาอังกฤษเบื้องต้น</v>
      </c>
      <c r="C515" s="12"/>
      <c r="D515" s="12"/>
      <c r="E515" s="12"/>
      <c r="F515" s="12"/>
      <c r="G515" s="10" t="str">
        <f>สรุปงบ!D556</f>
        <v>คณะมนุษยศาสตร์และสังคมศาสตร์</v>
      </c>
    </row>
    <row r="516" spans="1:7" s="4" customFormat="1" x14ac:dyDescent="0.2">
      <c r="A516" s="354">
        <v>9</v>
      </c>
      <c r="B516" s="342" t="str">
        <f>สรุปงบ!B557</f>
        <v>การพัฒนาห้องสมุดเพื่อโรงเรียนกองทุนการศึกษา ระยะที่ 3</v>
      </c>
      <c r="C516" s="12"/>
      <c r="D516" s="12"/>
      <c r="E516" s="12"/>
      <c r="F516" s="12"/>
      <c r="G516" s="10" t="str">
        <f>สรุปงบ!D557</f>
        <v xml:space="preserve">สำนักวิทยบริการและเทคโนโลยีสารสนเทศ </v>
      </c>
    </row>
    <row r="517" spans="1:7" s="296" customFormat="1" x14ac:dyDescent="0.2">
      <c r="A517" s="356" t="s">
        <v>140</v>
      </c>
      <c r="B517" s="365" t="s">
        <v>133</v>
      </c>
      <c r="C517" s="295"/>
      <c r="D517" s="295"/>
      <c r="E517" s="295"/>
      <c r="F517" s="295"/>
      <c r="G517" s="295"/>
    </row>
    <row r="518" spans="1:7" s="4" customFormat="1" x14ac:dyDescent="0.2">
      <c r="A518" s="354">
        <v>1</v>
      </c>
      <c r="B518" s="366" t="str">
        <f>สรุปงบ!B559</f>
        <v>ยกระดับคุณภาพการเรียนรู้ภาษาอังกฤษของนักเรียนให้เทียบเท่าระดับสากล</v>
      </c>
      <c r="C518" s="12"/>
      <c r="D518" s="12"/>
      <c r="E518" s="12"/>
      <c r="F518" s="12"/>
      <c r="G518" s="367" t="str">
        <f>สรุปงบ!D559</f>
        <v>คณะมนุษยศาสตร์และสังคมศาสตร์</v>
      </c>
    </row>
    <row r="519" spans="1:7" s="296" customFormat="1" x14ac:dyDescent="0.2">
      <c r="A519" s="356" t="s">
        <v>141</v>
      </c>
      <c r="B519" s="368" t="s">
        <v>134</v>
      </c>
      <c r="C519" s="295"/>
      <c r="D519" s="295"/>
      <c r="E519" s="295"/>
      <c r="F519" s="295"/>
      <c r="G519" s="295"/>
    </row>
    <row r="520" spans="1:7" s="4" customFormat="1" x14ac:dyDescent="0.2">
      <c r="A520" s="354">
        <v>1</v>
      </c>
      <c r="B520" s="369" t="str">
        <f>สรุปงบ!B562</f>
        <v>การจัดทำแหล่งเรียนรู้แปลงเกษตรผสมผสานให้แก่โรงเรียนกองทุนการศึกษา</v>
      </c>
      <c r="C520" s="12"/>
      <c r="D520" s="12"/>
      <c r="E520" s="12"/>
      <c r="F520" s="12"/>
      <c r="G520" s="370" t="str">
        <f>สรุปงบ!D562</f>
        <v>คณะเทคโนโลยีการเกษตร</v>
      </c>
    </row>
    <row r="521" spans="1:7" s="4" customFormat="1" ht="43.5" x14ac:dyDescent="0.2">
      <c r="A521" s="354">
        <v>2</v>
      </c>
      <c r="B521" s="369" t="str">
        <f>สรุปงบ!B563</f>
        <v>การใช้กิจกรรม STEM ศึกษาเป็นฐานเพื่อพัฒนาทักษะการสอนครูเกษตรด้วยแหล่งเรียนรู้ในโรงเรียนโครงการกองทุนการศึกษา จ.เพชรบุรี</v>
      </c>
      <c r="C521" s="12"/>
      <c r="D521" s="12"/>
      <c r="E521" s="12"/>
      <c r="F521" s="12"/>
      <c r="G521" s="370" t="str">
        <f>สรุปงบ!D563</f>
        <v>คณะเทคโนโลยีการเกษตร</v>
      </c>
    </row>
    <row r="522" spans="1:7" s="4" customFormat="1" x14ac:dyDescent="0.2">
      <c r="A522" s="354">
        <v>3</v>
      </c>
      <c r="B522" s="369" t="str">
        <f>สรุปงบ!B564</f>
        <v>อบรมเชิงปฏิบัติการการอ่านภาษาไทยโดยใช้สื่อคอมพิวเตอร์ของนักเรียนโรงเรียนตำรวจตระเวนชายแดน</v>
      </c>
      <c r="C522" s="12"/>
      <c r="D522" s="12"/>
      <c r="E522" s="12"/>
      <c r="F522" s="12"/>
      <c r="G522" s="370" t="str">
        <f>สรุปงบ!D564</f>
        <v>คณะเทคโนโลยีสารสนเทศ</v>
      </c>
    </row>
    <row r="523" spans="1:7" s="4" customFormat="1" x14ac:dyDescent="0.2">
      <c r="A523" s="354">
        <v>4</v>
      </c>
      <c r="B523" s="369" t="str">
        <f>สรุปงบ!B565</f>
        <v>อบรมเชิงปฏิบัติการติดตั้งและซ่อมบำรุงเครื่องคอมพิวเตอร์ของครูโรงเรียนตำรวจตระเวนชายแดน</v>
      </c>
      <c r="C523" s="12"/>
      <c r="D523" s="12"/>
      <c r="E523" s="12"/>
      <c r="F523" s="12"/>
      <c r="G523" s="370" t="str">
        <f>สรุปงบ!D565</f>
        <v>คณะเทคโนโลยีสารสนเทศ</v>
      </c>
    </row>
    <row r="524" spans="1:7" s="4" customFormat="1" x14ac:dyDescent="0.2">
      <c r="A524" s="354">
        <v>5</v>
      </c>
      <c r="B524" s="369" t="str">
        <f>สรุปงบ!B566</f>
        <v>อบรมเชิงปฏิบัติการเพื่อนเพิ่มประสิทธิภาพการจัดการเรียนการสอนของครูตำรวจตระเวนชายแดน ประจำปี 2561</v>
      </c>
      <c r="C524" s="12"/>
      <c r="D524" s="12"/>
      <c r="E524" s="12"/>
      <c r="F524" s="12"/>
      <c r="G524" s="370" t="str">
        <f>สรุปงบ!D566</f>
        <v>สถาบันวิจัยและส่งเสริมศิลปวัฒนธรรม</v>
      </c>
    </row>
    <row r="525" spans="1:7" s="4" customFormat="1" x14ac:dyDescent="0.2">
      <c r="A525" s="354">
        <v>6</v>
      </c>
      <c r="B525" s="369" t="str">
        <f>สรุปงบ!B567</f>
        <v>ขับเคลื่อนกิจกรรมโรงเรียนตำรวจตระเวนชายแดนตามแนวพระราชดำริ</v>
      </c>
      <c r="C525" s="12"/>
      <c r="D525" s="12"/>
      <c r="E525" s="12"/>
      <c r="F525" s="12"/>
      <c r="G525" s="370" t="str">
        <f>สรุปงบ!D567</f>
        <v>สถาบันวิจัยและส่งเสริมศิลปวัฒนธรรม</v>
      </c>
    </row>
    <row r="526" spans="1:7" s="4" customFormat="1" x14ac:dyDescent="0.2">
      <c r="A526" s="354">
        <v>7</v>
      </c>
      <c r="B526" s="369" t="str">
        <f>สรุปงบ!B568</f>
        <v>ขับเคลื่อนและติดตามโรงเรียนกองทุนการศึกษาจังหวัดเพชรบุรีและประจวบคีรีขันธ์</v>
      </c>
      <c r="C526" s="12"/>
      <c r="D526" s="12"/>
      <c r="E526" s="12"/>
      <c r="F526" s="12"/>
      <c r="G526" s="370" t="str">
        <f>สรุปงบ!D568</f>
        <v>สถาบันวิจัยและส่งเสริมศิลปวัฒนธรรม</v>
      </c>
    </row>
    <row r="527" spans="1:7" s="4" customFormat="1" x14ac:dyDescent="0.2">
      <c r="A527" s="354">
        <v>8</v>
      </c>
      <c r="B527" s="369" t="str">
        <f>สรุปงบ!B569</f>
        <v>พัฒนาทักษะการอ่านของนักเรียนโครงเรียนตำรวจตระเวนชายแดน</v>
      </c>
      <c r="C527" s="12"/>
      <c r="D527" s="12"/>
      <c r="E527" s="12"/>
      <c r="F527" s="12"/>
      <c r="G527" s="370" t="str">
        <f>สรุปงบ!D569</f>
        <v>สถาบันวิจัยและส่งเสริมศิลปวัฒนธรรม</v>
      </c>
    </row>
    <row r="528" spans="1:7" s="4" customFormat="1" x14ac:dyDescent="0.2">
      <c r="A528" s="354">
        <v>9</v>
      </c>
      <c r="B528" s="369" t="str">
        <f>สรุปงบ!B570</f>
        <v xml:space="preserve">ค่ายวิชาการเพื่อการพัฒนาผลสัมกฤธิ์ทางการเรียนโรงเรียนกองทุนการศึกษาจังหวัดเพชรบุรีและประจวบคีรีขันธ์ </v>
      </c>
      <c r="C528" s="12"/>
      <c r="D528" s="12"/>
      <c r="E528" s="12"/>
      <c r="F528" s="12"/>
      <c r="G528" s="370" t="str">
        <f>สรุปงบ!D570</f>
        <v>สถาบันวิจัยและส่งเสริมศิลปวัฒนธรรม</v>
      </c>
    </row>
    <row r="529" spans="1:7" s="296" customFormat="1" x14ac:dyDescent="0.2">
      <c r="A529" s="356" t="s">
        <v>21</v>
      </c>
      <c r="B529" s="341" t="s">
        <v>135</v>
      </c>
      <c r="C529" s="295"/>
      <c r="D529" s="295"/>
      <c r="E529" s="295"/>
      <c r="F529" s="295"/>
      <c r="G529" s="295"/>
    </row>
    <row r="530" spans="1:7" s="4" customFormat="1" x14ac:dyDescent="0.2">
      <c r="A530" s="354">
        <v>1</v>
      </c>
      <c r="B530" s="342" t="str">
        <f>สรุปงบ!B573</f>
        <v>การป้องกันกำจัดแมลงศัตรูมะพร้าว แบบยั่งยืน</v>
      </c>
      <c r="C530" s="12"/>
      <c r="D530" s="12"/>
      <c r="E530" s="12"/>
      <c r="F530" s="12"/>
      <c r="G530" s="10" t="str">
        <f>สรุปงบ!D573</f>
        <v>คณะเทคโนโลยีการเกษตร</v>
      </c>
    </row>
    <row r="531" spans="1:7" s="4" customFormat="1" x14ac:dyDescent="0.2">
      <c r="A531" s="354">
        <v>2</v>
      </c>
      <c r="B531" s="342" t="str">
        <f>สรุปงบ!B574</f>
        <v>การสร้างต้นแบบกิจกรรมการดำเนินชีวิตตามหลักปรัชญาเศรษฐิจของชาวกระเหรี่ยง บ้านปาเกอะญอ อ.แก่งกระจาน จ.เพชรบุรี</v>
      </c>
      <c r="C531" s="12"/>
      <c r="D531" s="12"/>
      <c r="E531" s="12"/>
      <c r="F531" s="12"/>
      <c r="G531" s="10" t="str">
        <f>สรุปงบ!D574</f>
        <v>คณะมนุษยศาสตร์และสังคมศาสตร์</v>
      </c>
    </row>
    <row r="532" spans="1:7" s="4" customFormat="1" x14ac:dyDescent="0.2">
      <c r="A532" s="354">
        <v>3</v>
      </c>
      <c r="B532" s="342" t="str">
        <f>สรุปงบ!B575</f>
        <v>พัฒนาองค์ความรู้ เศษฐกิจฐานรากและทุนชุมชนในครัวเรือนน้อมนำปรัชญาเศษฐกิจพอเพียงในจังหวัดเพชรบุรี</v>
      </c>
      <c r="C532" s="12"/>
      <c r="D532" s="12"/>
      <c r="E532" s="12"/>
      <c r="F532" s="12"/>
      <c r="G532" s="10" t="str">
        <f>สรุปงบ!D575</f>
        <v>คณะมนุษยศาสตร์และสังคมศาสตร์</v>
      </c>
    </row>
    <row r="533" spans="1:7" s="4" customFormat="1" x14ac:dyDescent="0.2">
      <c r="A533" s="354">
        <v>4</v>
      </c>
      <c r="B533" s="342" t="str">
        <f>สรุปงบ!B576</f>
        <v>พัฒนาวิสาหกิจชุมชนจากมะพร้าวใน จ.ประจวบคีรีขันธ์</v>
      </c>
      <c r="C533" s="12"/>
      <c r="D533" s="12"/>
      <c r="E533" s="12"/>
      <c r="F533" s="12"/>
      <c r="G533" s="10" t="str">
        <f>สรุปงบ!D576</f>
        <v>คณะมนุษยศาสตร์และสังคมศาสตร์</v>
      </c>
    </row>
    <row r="534" spans="1:7" s="14" customFormat="1" x14ac:dyDescent="0.2">
      <c r="A534" s="350">
        <v>5.2</v>
      </c>
      <c r="B534" s="345" t="s">
        <v>142</v>
      </c>
      <c r="C534" s="13"/>
      <c r="D534" s="13"/>
      <c r="E534" s="13"/>
      <c r="F534" s="13"/>
      <c r="G534" s="13"/>
    </row>
    <row r="535" spans="1:7" s="296" customFormat="1" x14ac:dyDescent="0.2">
      <c r="A535" s="356" t="s">
        <v>144</v>
      </c>
      <c r="B535" s="341" t="s">
        <v>143</v>
      </c>
      <c r="C535" s="295"/>
      <c r="D535" s="295"/>
      <c r="E535" s="295"/>
      <c r="F535" s="295"/>
      <c r="G535" s="295"/>
    </row>
    <row r="536" spans="1:7" s="4" customFormat="1" x14ac:dyDescent="0.2">
      <c r="A536" s="354">
        <v>1</v>
      </c>
      <c r="B536" s="342" t="str">
        <f>สรุปงบ!B579</f>
        <v>หนุนเสริมเศษฐกิจสร้างสรรค์ตลาด “ท่าย์น้ำข้ามภพ” อ.ท่ายาง จ.เพชรบุรี</v>
      </c>
      <c r="C536" s="12"/>
      <c r="D536" s="12"/>
      <c r="E536" s="12"/>
      <c r="F536" s="12"/>
      <c r="G536" s="10" t="str">
        <f>สรุปงบ!D579</f>
        <v>คณะวิทยาการจัดการ</v>
      </c>
    </row>
    <row r="537" spans="1:7" s="4" customFormat="1" x14ac:dyDescent="0.2">
      <c r="A537" s="354">
        <v>2</v>
      </c>
      <c r="B537" s="342" t="str">
        <f>สรุปงบ!B580</f>
        <v>การพัฒนาผลิตภัณฑ์เต้าหู้ปลาจากเนื้อปลาสีกุนข้างเหลือง</v>
      </c>
      <c r="C537" s="12"/>
      <c r="D537" s="12"/>
      <c r="E537" s="12"/>
      <c r="F537" s="12"/>
      <c r="G537" s="10" t="str">
        <f>สรุปงบ!D580</f>
        <v>คณะเทคโนโลยีการเกษตร</v>
      </c>
    </row>
    <row r="538" spans="1:7" s="4" customFormat="1" x14ac:dyDescent="0.2">
      <c r="A538" s="354">
        <v>3</v>
      </c>
      <c r="B538" s="342" t="str">
        <f>สรุปงบ!B581</f>
        <v>การแปรรูปเนื้อปลาเพื่อเพิ่มมูลค่า</v>
      </c>
      <c r="C538" s="12"/>
      <c r="D538" s="12"/>
      <c r="E538" s="12"/>
      <c r="F538" s="12"/>
      <c r="G538" s="10" t="str">
        <f>สรุปงบ!D581</f>
        <v>คณะเทคโนโลยีการเกษตร</v>
      </c>
    </row>
    <row r="539" spans="1:7" s="4" customFormat="1" x14ac:dyDescent="0.2">
      <c r="A539" s="354">
        <v>4</v>
      </c>
      <c r="B539" s="342" t="str">
        <f>สรุปงบ!B582</f>
        <v>พัฒนาซอฟต์แวร์ต้นแบบระบบสารสนเทศติดตามสุขภาพชุมชนตามสภาพกายภาพท้องถื่นผ่าน Google Map (ต่อเนื่อง)</v>
      </c>
      <c r="C539" s="12"/>
      <c r="D539" s="12"/>
      <c r="E539" s="12"/>
      <c r="F539" s="12"/>
      <c r="G539" s="10" t="str">
        <f>สรุปงบ!D582</f>
        <v>คณะเทคโนโลยีสารสนเทศ</v>
      </c>
    </row>
    <row r="540" spans="1:7" s="4" customFormat="1" ht="43.5" x14ac:dyDescent="0.2">
      <c r="A540" s="354">
        <v>5</v>
      </c>
      <c r="B540" s="342" t="str">
        <f>สรุปงบ!B583</f>
        <v>การบูรณาการงานวิจัยภูมิปัญญาไทยในการส่งเสริมสุขภาพผู้สูงอายุ เพื่อสร้างชุมชนต้นแบบด้านสุขภาวะของผู้สูงอายุตำบลหาดเจ้าสำราญ</v>
      </c>
      <c r="C540" s="12"/>
      <c r="D540" s="12"/>
      <c r="E540" s="12"/>
      <c r="F540" s="12"/>
      <c r="G540" s="10" t="str">
        <f>สรุปงบ!D583</f>
        <v>คณะพยาบาลศาสตร์</v>
      </c>
    </row>
    <row r="541" spans="1:7" s="14" customFormat="1" x14ac:dyDescent="0.2">
      <c r="A541" s="350">
        <v>5.3</v>
      </c>
      <c r="B541" s="345" t="s">
        <v>145</v>
      </c>
      <c r="C541" s="13"/>
      <c r="D541" s="13"/>
      <c r="E541" s="13"/>
      <c r="F541" s="13"/>
      <c r="G541" s="13"/>
    </row>
    <row r="542" spans="1:7" s="296" customFormat="1" x14ac:dyDescent="0.2">
      <c r="A542" s="356" t="s">
        <v>147</v>
      </c>
      <c r="B542" s="341" t="s">
        <v>146</v>
      </c>
      <c r="C542" s="295"/>
      <c r="D542" s="295"/>
      <c r="E542" s="295"/>
      <c r="F542" s="295"/>
      <c r="G542" s="295"/>
    </row>
    <row r="543" spans="1:7" s="4" customFormat="1" x14ac:dyDescent="0.2">
      <c r="A543" s="354">
        <v>1</v>
      </c>
      <c r="B543" s="342" t="str">
        <f>สรุปงบ!B586</f>
        <v>การพัฒนาผลิตภัณฑ์นมกล้วยหอมทองเสริมใยอาหาร</v>
      </c>
      <c r="C543" s="12"/>
      <c r="D543" s="12"/>
      <c r="E543" s="12"/>
      <c r="F543" s="12"/>
      <c r="G543" s="10" t="str">
        <f>สรุปงบ!D586</f>
        <v>คณะเทคโนโลยีการเกษตร</v>
      </c>
    </row>
    <row r="544" spans="1:7" s="4" customFormat="1" x14ac:dyDescent="0.2">
      <c r="A544" s="354">
        <v>2</v>
      </c>
      <c r="B544" s="342" t="str">
        <f>สรุปงบ!B587</f>
        <v>การส่งเสริมการขายและการแปรรูปผลผลิตทางการเกษตร</v>
      </c>
      <c r="C544" s="12"/>
      <c r="D544" s="12"/>
      <c r="E544" s="12"/>
      <c r="F544" s="12"/>
      <c r="G544" s="10" t="str">
        <f>สรุปงบ!D587</f>
        <v>คณะมนุษยศาสตร์และสังคมศาสตร์</v>
      </c>
    </row>
    <row r="545" spans="1:7" s="4" customFormat="1" x14ac:dyDescent="0.2">
      <c r="A545" s="354">
        <v>3</v>
      </c>
      <c r="B545" s="342" t="str">
        <f>สรุปงบ!B588</f>
        <v>ปราชญ์ชาวบ้านสอนงานภูมิปัญญา เพื่อพัฒนาผลิตภัณฑ์</v>
      </c>
      <c r="C545" s="12"/>
      <c r="D545" s="12"/>
      <c r="E545" s="12"/>
      <c r="F545" s="12"/>
      <c r="G545" s="10" t="str">
        <f>สรุปงบ!D588</f>
        <v>คณะมนุษยศาสตร์และสังคมศาสตร์</v>
      </c>
    </row>
    <row r="546" spans="1:7" s="4" customFormat="1" x14ac:dyDescent="0.2">
      <c r="A546" s="354">
        <v>4</v>
      </c>
      <c r="B546" s="342" t="str">
        <f>สรุปงบ!B589</f>
        <v>พัฒนาบรรจุภัณฑ์กลุ่มวิสาหกิจชุมชนบ้านสาระเห็ด</v>
      </c>
      <c r="C546" s="12"/>
      <c r="D546" s="12"/>
      <c r="E546" s="12"/>
      <c r="F546" s="12"/>
      <c r="G546" s="10" t="str">
        <f>สรุปงบ!D589</f>
        <v>สถาบันวิจัยและส่งเสริมศิลปวัฒนธรรม</v>
      </c>
    </row>
    <row r="547" spans="1:7" s="14" customFormat="1" x14ac:dyDescent="0.2">
      <c r="A547" s="350">
        <v>5.4</v>
      </c>
      <c r="B547" s="345" t="s">
        <v>148</v>
      </c>
      <c r="C547" s="13"/>
      <c r="D547" s="13"/>
      <c r="E547" s="13"/>
      <c r="F547" s="13"/>
      <c r="G547" s="13"/>
    </row>
    <row r="548" spans="1:7" s="296" customFormat="1" x14ac:dyDescent="0.2">
      <c r="A548" s="356" t="s">
        <v>149</v>
      </c>
      <c r="B548" s="341" t="s">
        <v>22</v>
      </c>
      <c r="C548" s="295"/>
      <c r="D548" s="295"/>
      <c r="E548" s="295"/>
      <c r="F548" s="295"/>
      <c r="G548" s="295"/>
    </row>
    <row r="549" spans="1:7" s="4" customFormat="1" x14ac:dyDescent="0.2">
      <c r="A549" s="354">
        <v>1</v>
      </c>
      <c r="B549" s="342" t="str">
        <f>สรุปงบ!B592</f>
        <v>การพัฒนาพิพิธภัณฑ์การเกษตรที่มีชีวิต</v>
      </c>
      <c r="C549" s="12"/>
      <c r="D549" s="12"/>
      <c r="E549" s="12"/>
      <c r="F549" s="12"/>
      <c r="G549" s="10" t="str">
        <f>สรุปงบ!D592</f>
        <v>คณะเทคโนโลยีการเกษตร</v>
      </c>
    </row>
    <row r="550" spans="1:7" s="4" customFormat="1" x14ac:dyDescent="0.2">
      <c r="A550" s="354">
        <v>2</v>
      </c>
      <c r="B550" s="342" t="str">
        <f>สรุปงบ!B593</f>
        <v>พัฒนาฐานข้อมูลถูมิปัญญาท้องถิ่นบนฐานเทคโนโลยีเว็บ</v>
      </c>
      <c r="C550" s="12"/>
      <c r="D550" s="12"/>
      <c r="E550" s="12"/>
      <c r="F550" s="12"/>
      <c r="G550" s="10" t="str">
        <f>สรุปงบ!D593</f>
        <v>คณะเทคโนโลยีสารสนเทศ</v>
      </c>
    </row>
    <row r="551" spans="1:7" s="4" customFormat="1" x14ac:dyDescent="0.2">
      <c r="A551" s="354">
        <v>3</v>
      </c>
      <c r="B551" s="342" t="str">
        <f>สรุปงบ!B594</f>
        <v>สร้างศูนย์การเรียนรู้ภูมิปัญญาการแพทย์แผนไทยของท้องถิ่น</v>
      </c>
      <c r="C551" s="12"/>
      <c r="D551" s="12"/>
      <c r="E551" s="12"/>
      <c r="F551" s="12"/>
      <c r="G551" s="10" t="str">
        <f>สรุปงบ!D594</f>
        <v>คณะพยาบาลศาสตร์</v>
      </c>
    </row>
    <row r="552" spans="1:7" s="4" customFormat="1" x14ac:dyDescent="0.2">
      <c r="A552" s="354">
        <v>4</v>
      </c>
      <c r="B552" s="342" t="str">
        <f>สรุปงบ!B595</f>
        <v>จัดตั้งศูนย์การเรียนรู้พิพิธภัณฑ์ สมุนไพรและภูมิปัญญาท้องถิ่น จังหวัดเพชรบุรี</v>
      </c>
      <c r="C552" s="12"/>
      <c r="D552" s="12"/>
      <c r="E552" s="12"/>
      <c r="F552" s="12"/>
      <c r="G552" s="10" t="str">
        <f>สรุปงบ!D595</f>
        <v>คณะพยาบาลศาสตร์</v>
      </c>
    </row>
    <row r="553" spans="1:7" s="4" customFormat="1" x14ac:dyDescent="0.2">
      <c r="A553" s="354">
        <v>5</v>
      </c>
      <c r="B553" s="342" t="str">
        <f>สรุปงบ!B596</f>
        <v>พัฒนาศูนย์การเรียนรู้ เรื่องดนตรีกะเหรี่ยง</v>
      </c>
      <c r="C553" s="12"/>
      <c r="D553" s="12"/>
      <c r="E553" s="12"/>
      <c r="F553" s="12"/>
      <c r="G553" s="10" t="str">
        <f>สรุปงบ!D596</f>
        <v>คณะมนุษยศาสตร์และสังคมศาสตร์</v>
      </c>
    </row>
    <row r="554" spans="1:7" s="296" customFormat="1" x14ac:dyDescent="0.2">
      <c r="A554" s="356" t="s">
        <v>150</v>
      </c>
      <c r="B554" s="339" t="s">
        <v>23</v>
      </c>
      <c r="C554" s="295"/>
      <c r="D554" s="295"/>
      <c r="E554" s="295"/>
      <c r="F554" s="295"/>
      <c r="G554" s="295"/>
    </row>
    <row r="555" spans="1:7" s="4" customFormat="1" x14ac:dyDescent="0.2">
      <c r="A555" s="354">
        <v>1</v>
      </c>
      <c r="B555" s="340" t="str">
        <f>สรุปงบ!B599</f>
        <v>อบรมให้ความรู้การละเล่นพื้นเมืองไทยสำหรับเด็ก</v>
      </c>
      <c r="C555" s="12"/>
      <c r="D555" s="12"/>
      <c r="E555" s="12"/>
      <c r="F555" s="12"/>
      <c r="G555" s="9" t="str">
        <f>สรุปงบ!D599</f>
        <v>คณะครุศาสตร์</v>
      </c>
    </row>
    <row r="556" spans="1:7" s="4" customFormat="1" x14ac:dyDescent="0.2">
      <c r="A556" s="354">
        <v>2</v>
      </c>
      <c r="B556" s="340" t="str">
        <f>สรุปงบ!B600</f>
        <v>อัตลักษณ์ภาษาศิลป์ กับศิลปะ ศิลปินบนถิ่นไทย</v>
      </c>
      <c r="C556" s="12"/>
      <c r="D556" s="12"/>
      <c r="E556" s="12"/>
      <c r="F556" s="12"/>
      <c r="G556" s="9" t="str">
        <f>สรุปงบ!D600</f>
        <v>คณะเทคโนโลยีการเกษตร</v>
      </c>
    </row>
    <row r="557" spans="1:7" s="4" customFormat="1" x14ac:dyDescent="0.2">
      <c r="A557" s="354">
        <v>3</v>
      </c>
      <c r="B557" s="340" t="str">
        <f>สรุปงบ!B601</f>
        <v>แทงหยวกเกษตร</v>
      </c>
      <c r="C557" s="12"/>
      <c r="D557" s="12"/>
      <c r="E557" s="12"/>
      <c r="F557" s="12"/>
      <c r="G557" s="9" t="str">
        <f>สรุปงบ!D601</f>
        <v>คณะเทคโนโลยีการเกษตร</v>
      </c>
    </row>
    <row r="558" spans="1:7" s="4" customFormat="1" x14ac:dyDescent="0.2">
      <c r="A558" s="354">
        <v>4</v>
      </c>
      <c r="B558" s="340" t="str">
        <f>สรุปงบ!B602</f>
        <v>วัวเทียมเกวียนแห่เทียนพรรษา</v>
      </c>
      <c r="C558" s="12"/>
      <c r="D558" s="12"/>
      <c r="E558" s="12"/>
      <c r="F558" s="12"/>
      <c r="G558" s="9" t="str">
        <f>สรุปงบ!D602</f>
        <v>คณะเทคโนโลยีการเกษตร</v>
      </c>
    </row>
    <row r="559" spans="1:7" s="4" customFormat="1" x14ac:dyDescent="0.2">
      <c r="A559" s="354">
        <v>5</v>
      </c>
      <c r="B559" s="340" t="str">
        <f>สรุปงบ!B603</f>
        <v>พัฒนาผลิตภัณฑ์จากไม้จากชุมชนหนองปรง</v>
      </c>
      <c r="C559" s="12"/>
      <c r="D559" s="12"/>
      <c r="E559" s="12"/>
      <c r="F559" s="12"/>
      <c r="G559" s="9" t="str">
        <f>สรุปงบ!D603</f>
        <v>คณะมนุษยศาสตร์และสังคมศาสตร์</v>
      </c>
    </row>
    <row r="560" spans="1:7" s="4" customFormat="1" x14ac:dyDescent="0.2">
      <c r="A560" s="354">
        <v>6</v>
      </c>
      <c r="B560" s="340" t="str">
        <f>สรุปงบ!B604</f>
        <v>การอนุรักษ์สืบทอดการแสดงละครชาตรีเมืองเพชรบุรี</v>
      </c>
      <c r="C560" s="12"/>
      <c r="D560" s="12"/>
      <c r="E560" s="12"/>
      <c r="F560" s="12"/>
      <c r="G560" s="9" t="str">
        <f>สรุปงบ!D604</f>
        <v>คณะมนุษยศาสตร์และสังคมศาสตร์</v>
      </c>
    </row>
    <row r="561" spans="1:7" s="4" customFormat="1" x14ac:dyDescent="0.2">
      <c r="A561" s="354">
        <v>7</v>
      </c>
      <c r="B561" s="340" t="str">
        <f>สรุปงบ!B605</f>
        <v>สืบสานตำนานศิลปวัฒนธรรมท้องถิ่นเมืองเพชรบุรีและวัฒนธรรมไทยของคณะวิทยาการจัดการ</v>
      </c>
      <c r="C561" s="12"/>
      <c r="D561" s="12"/>
      <c r="E561" s="12"/>
      <c r="F561" s="12"/>
      <c r="G561" s="9" t="str">
        <f>สรุปงบ!D605</f>
        <v>คณะวิทยาการจัดการ</v>
      </c>
    </row>
    <row r="562" spans="1:7" s="4" customFormat="1" x14ac:dyDescent="0.2">
      <c r="A562" s="354">
        <v>8</v>
      </c>
      <c r="B562" s="340" t="str">
        <f>สรุปงบ!B606</f>
        <v>สือสานน้ำตาลโตนดเมืองเพชร</v>
      </c>
      <c r="C562" s="12"/>
      <c r="D562" s="12"/>
      <c r="E562" s="12"/>
      <c r="F562" s="12"/>
      <c r="G562" s="9" t="str">
        <f>สรุปงบ!D606</f>
        <v>คณะวิทยาศาสตร์และเทคโนโลยี</v>
      </c>
    </row>
    <row r="563" spans="1:7" s="4" customFormat="1" x14ac:dyDescent="0.2">
      <c r="A563" s="354">
        <v>9</v>
      </c>
      <c r="B563" s="340" t="str">
        <f>สรุปงบ!B607</f>
        <v>ขับเคลื่อนระบบและกลไกและกระบวนการจัดกิจกรรมการทำนุบำรุงศิลปวัฒนธรรม</v>
      </c>
      <c r="C563" s="12"/>
      <c r="D563" s="12"/>
      <c r="E563" s="12"/>
      <c r="F563" s="12"/>
      <c r="G563" s="9" t="str">
        <f>สรุปงบ!D607</f>
        <v>สถาบันวิจัยและส่งเสริมศิลปวัฒนธรรม</v>
      </c>
    </row>
    <row r="564" spans="1:7" s="4" customFormat="1" x14ac:dyDescent="0.2">
      <c r="A564" s="354">
        <v>10</v>
      </c>
      <c r="B564" s="340" t="str">
        <f>สรุปงบ!B608</f>
        <v>การพัฒนาองค์ความรู้สู่การสร้างมาตราฐานงานัฒนธรรม</v>
      </c>
      <c r="C564" s="12"/>
      <c r="D564" s="12"/>
      <c r="E564" s="12"/>
      <c r="F564" s="12"/>
      <c r="G564" s="9" t="str">
        <f>สรุปงบ!D608</f>
        <v>สถาบันวิจัยและส่งเสริมศิลปวัฒนธรรม</v>
      </c>
    </row>
    <row r="565" spans="1:7" s="4" customFormat="1" x14ac:dyDescent="0.2">
      <c r="A565" s="354">
        <v>11</v>
      </c>
      <c r="B565" s="340" t="str">
        <f>สรุปงบ!B609</f>
        <v>ศึกษาธรรมาสน์เมืองเพชร</v>
      </c>
      <c r="C565" s="12"/>
      <c r="D565" s="12"/>
      <c r="E565" s="12"/>
      <c r="F565" s="12"/>
      <c r="G565" s="9" t="str">
        <f>สรุปงบ!D609</f>
        <v>สถาบันวิจัยและส่งเสริมศิลปวัฒนธรรม</v>
      </c>
    </row>
    <row r="566" spans="1:7" s="4" customFormat="1" x14ac:dyDescent="0.2">
      <c r="A566" s="354">
        <v>12</v>
      </c>
      <c r="B566" s="340" t="str">
        <f>สรุปงบ!B610</f>
        <v>จัดทำวารสาร “ลุ่มน้ำเพชรบุรี”</v>
      </c>
      <c r="C566" s="12"/>
      <c r="D566" s="12"/>
      <c r="E566" s="12"/>
      <c r="F566" s="12"/>
      <c r="G566" s="9" t="str">
        <f>สรุปงบ!D610</f>
        <v>สถาบันวิจัยและส่งเสริมศิลปวัฒนธรรม</v>
      </c>
    </row>
    <row r="567" spans="1:7" s="4" customFormat="1" x14ac:dyDescent="0.2">
      <c r="A567" s="354">
        <v>13</v>
      </c>
      <c r="B567" s="340" t="str">
        <f>สรุปงบ!B611</f>
        <v>ประเพณีท้ายสงกรานต์ มหาวิทยาลัยราชภัฎเพชรบุรี</v>
      </c>
      <c r="C567" s="12"/>
      <c r="D567" s="12"/>
      <c r="E567" s="12"/>
      <c r="F567" s="12"/>
      <c r="G567" s="9" t="str">
        <f>สรุปงบ!D611</f>
        <v>สถาบันวิจัยและส่งเสริมศิลปวัฒนธรรม</v>
      </c>
    </row>
    <row r="568" spans="1:7" s="296" customFormat="1" x14ac:dyDescent="0.2">
      <c r="A568" s="356" t="s">
        <v>151</v>
      </c>
      <c r="B568" s="339" t="s">
        <v>24</v>
      </c>
      <c r="C568" s="295"/>
      <c r="D568" s="295"/>
      <c r="E568" s="295"/>
      <c r="F568" s="295"/>
      <c r="G568" s="295"/>
    </row>
    <row r="569" spans="1:7" s="4" customFormat="1" x14ac:dyDescent="0.2">
      <c r="A569" s="354">
        <v>1</v>
      </c>
      <c r="B569" s="340" t="str">
        <f>สรุปงบ!B614</f>
        <v xml:space="preserve">มหกรรมศิลปวัฒนธรรมอาเซียน ครั้งที่7 </v>
      </c>
      <c r="C569" s="12"/>
      <c r="D569" s="12"/>
      <c r="E569" s="12"/>
      <c r="F569" s="12"/>
      <c r="G569" s="9" t="str">
        <f>สรุปงบ!D614</f>
        <v>คณะเทคโนโลยีการเกษตร</v>
      </c>
    </row>
    <row r="570" spans="1:7" s="4" customFormat="1" x14ac:dyDescent="0.2">
      <c r="A570" s="354">
        <v>2</v>
      </c>
      <c r="B570" s="340" t="str">
        <f>สรุปงบ!B615</f>
        <v>งานมหกรรมศิลปวัฒนธรรมอาเซียนสัมพันธ์เฉลิมพระเกียรติ ครั้งที่ 7</v>
      </c>
      <c r="C570" s="12"/>
      <c r="D570" s="12"/>
      <c r="E570" s="12"/>
      <c r="F570" s="12"/>
      <c r="G570" s="9" t="str">
        <f>สรุปงบ!D615</f>
        <v>สถาบันวิจัยและส่งเสริมศิลปวัฒนธรรม</v>
      </c>
    </row>
    <row r="571" spans="1:7" s="349" customFormat="1" x14ac:dyDescent="0.2">
      <c r="A571" s="346">
        <v>6</v>
      </c>
      <c r="B571" s="347" t="s">
        <v>73</v>
      </c>
      <c r="C571" s="348"/>
      <c r="D571" s="348"/>
      <c r="E571" s="348"/>
      <c r="F571" s="348"/>
      <c r="G571" s="348"/>
    </row>
    <row r="572" spans="1:7" s="14" customFormat="1" ht="43.5" x14ac:dyDescent="0.2">
      <c r="A572" s="350">
        <v>6.1</v>
      </c>
      <c r="B572" s="345" t="s">
        <v>152</v>
      </c>
      <c r="C572" s="13"/>
      <c r="D572" s="13"/>
      <c r="E572" s="13"/>
      <c r="F572" s="13"/>
      <c r="G572" s="13"/>
    </row>
    <row r="573" spans="1:7" s="296" customFormat="1" x14ac:dyDescent="0.2">
      <c r="A573" s="356" t="s">
        <v>154</v>
      </c>
      <c r="B573" s="341" t="s">
        <v>153</v>
      </c>
      <c r="C573" s="295"/>
      <c r="D573" s="295"/>
      <c r="E573" s="295"/>
      <c r="F573" s="295"/>
      <c r="G573" s="295"/>
    </row>
    <row r="574" spans="1:7" s="4" customFormat="1" x14ac:dyDescent="0.2">
      <c r="A574" s="354">
        <v>1</v>
      </c>
      <c r="B574" s="342" t="str">
        <f>สรุปงบ!B618</f>
        <v>การประชุมสร้างเครือข่ายและแลกเปลี่ยนเรียนรู้ด้านการประกันคุณภาพ</v>
      </c>
      <c r="C574" s="12"/>
      <c r="D574" s="12"/>
      <c r="E574" s="12"/>
      <c r="F574" s="12"/>
      <c r="G574" s="10" t="str">
        <f>สรุปงบ!D618</f>
        <v>สำนักส่งเสริมวิชาการและงานทะเบียน</v>
      </c>
    </row>
    <row r="575" spans="1:7" s="4" customFormat="1" x14ac:dyDescent="0.2">
      <c r="A575" s="354">
        <v>2</v>
      </c>
      <c r="B575" s="342" t="str">
        <f>สรุปงบ!B619</f>
        <v>พัฒนาระบบบริหารจัดการคุณภาพการศึกษาเพื่อการดำเนินงานที่เป็นเลิศ (EdPEx)</v>
      </c>
      <c r="C575" s="12"/>
      <c r="D575" s="12"/>
      <c r="E575" s="12"/>
      <c r="F575" s="12"/>
      <c r="G575" s="10" t="str">
        <f>สรุปงบ!D619</f>
        <v>สำนักส่งเสริมวิชาการและงานทะเบียน</v>
      </c>
    </row>
    <row r="576" spans="1:7" s="296" customFormat="1" x14ac:dyDescent="0.2">
      <c r="A576" s="356" t="s">
        <v>155</v>
      </c>
      <c r="B576" s="341" t="s">
        <v>25</v>
      </c>
      <c r="C576" s="295"/>
      <c r="D576" s="295"/>
      <c r="E576" s="295"/>
      <c r="F576" s="295"/>
      <c r="G576" s="295"/>
    </row>
    <row r="577" spans="1:7" s="4" customFormat="1" x14ac:dyDescent="0.2">
      <c r="A577" s="354">
        <v>1</v>
      </c>
      <c r="B577" s="342" t="str">
        <f>สรุปงบ!B622</f>
        <v>พัฒนาระบบและกลไกการประกันคุณภาพการศึกษาระดับหลักสูตรและระดับคณะวิทยศาสตร์ฯ</v>
      </c>
      <c r="C577" s="12"/>
      <c r="D577" s="12"/>
      <c r="E577" s="12"/>
      <c r="F577" s="12"/>
      <c r="G577" s="10" t="str">
        <f>สรุปงบ!D622</f>
        <v>คณะวิทยาศาสตร์และเทคโนโลยี</v>
      </c>
    </row>
    <row r="578" spans="1:7" s="4" customFormat="1" x14ac:dyDescent="0.2">
      <c r="A578" s="354">
        <v>2</v>
      </c>
      <c r="B578" s="342" t="str">
        <f>สรุปงบ!B623</f>
        <v>การตรวจประเมินประกันคุณภาพการศึกษาภายใน ระดับหลักสูตร และระดับคณะ</v>
      </c>
      <c r="C578" s="12"/>
      <c r="D578" s="12"/>
      <c r="E578" s="12"/>
      <c r="F578" s="12"/>
      <c r="G578" s="10" t="str">
        <f>สรุปงบ!D623</f>
        <v>คณะเทคโนโลยีสารสนเทศ</v>
      </c>
    </row>
    <row r="579" spans="1:7" s="4" customFormat="1" x14ac:dyDescent="0.2">
      <c r="A579" s="354">
        <v>3</v>
      </c>
      <c r="B579" s="342" t="str">
        <f>สรุปงบ!B624</f>
        <v>การพัฒนาเสริมทักษะความรู้ระบบการประกันคุณภาพการศึกษา</v>
      </c>
      <c r="C579" s="12"/>
      <c r="D579" s="12"/>
      <c r="E579" s="12"/>
      <c r="F579" s="12"/>
      <c r="G579" s="10" t="str">
        <f>สรุปงบ!D624</f>
        <v>คณะเทคโนโลยีสารสนเทศ</v>
      </c>
    </row>
    <row r="580" spans="1:7" s="4" customFormat="1" x14ac:dyDescent="0.2">
      <c r="A580" s="354">
        <v>4</v>
      </c>
      <c r="B580" s="342" t="str">
        <f>สรุปงบ!B625</f>
        <v>การพัฒนาระบบและกลไกประกันคุณภาพระดับคณะและระดับหลักสูตร</v>
      </c>
      <c r="C580" s="12"/>
      <c r="D580" s="12"/>
      <c r="E580" s="12"/>
      <c r="F580" s="12"/>
      <c r="G580" s="10" t="str">
        <f>สรุปงบ!D625</f>
        <v>คณะครุศาสตร์</v>
      </c>
    </row>
    <row r="581" spans="1:7" s="4" customFormat="1" x14ac:dyDescent="0.2">
      <c r="A581" s="354">
        <v>5</v>
      </c>
      <c r="B581" s="342" t="str">
        <f>สรุปงบ!B626</f>
        <v>พัฒนาระบบกลไกการประกันคุณภาพการศึกษาสำนักวิทยบริการฯ</v>
      </c>
      <c r="C581" s="12"/>
      <c r="D581" s="12"/>
      <c r="E581" s="12"/>
      <c r="F581" s="12"/>
      <c r="G581" s="10" t="str">
        <f>สรุปงบ!D626</f>
        <v>สำนักวิทยบริการและเทคโนโลยีสารสนเทศ</v>
      </c>
    </row>
    <row r="582" spans="1:7" s="4" customFormat="1" x14ac:dyDescent="0.2">
      <c r="A582" s="354">
        <v>6</v>
      </c>
      <c r="B582" s="342" t="str">
        <f>สรุปงบ!B627</f>
        <v>พัฒนาระบบกลไกการประกันคุณภาพการศึกษาระดับหลักสูตร และระดับคณะเทคโนโลยีการเกษตร</v>
      </c>
      <c r="C582" s="12"/>
      <c r="D582" s="12"/>
      <c r="E582" s="12"/>
      <c r="F582" s="12"/>
      <c r="G582" s="10" t="str">
        <f>สรุปงบ!D627</f>
        <v>คณะเทคโนโลยีการเกษตร</v>
      </c>
    </row>
    <row r="583" spans="1:7" s="4" customFormat="1" x14ac:dyDescent="0.2">
      <c r="A583" s="354">
        <v>7</v>
      </c>
      <c r="B583" s="342" t="str">
        <f>สรุปงบ!B628</f>
        <v>พัฒนาระบบและกลไกการประกันคุณภาพการศึกษาภายในระดับหลักสูตรและคณะ</v>
      </c>
      <c r="C583" s="12"/>
      <c r="D583" s="12"/>
      <c r="E583" s="12"/>
      <c r="F583" s="12"/>
      <c r="G583" s="10" t="str">
        <f>สรุปงบ!D628</f>
        <v>คณะวิทยาการจัดการ</v>
      </c>
    </row>
    <row r="584" spans="1:7" s="4" customFormat="1" x14ac:dyDescent="0.2">
      <c r="A584" s="354">
        <v>8</v>
      </c>
      <c r="B584" s="342" t="str">
        <f>สรุปงบ!B629</f>
        <v>พัฒนาระบบกลไกการประกันคุณภาพการศึษาระดับหลักสูตร และระดับคณะวิศวกรรมศาสตร์ฯ</v>
      </c>
      <c r="C584" s="12"/>
      <c r="D584" s="12"/>
      <c r="E584" s="12"/>
      <c r="F584" s="12"/>
      <c r="G584" s="10" t="str">
        <f>สรุปงบ!D629</f>
        <v>คณะวิศวกรรมศาสตร์และเทคโนโลยีอุตสาหกรรม</v>
      </c>
    </row>
    <row r="585" spans="1:7" s="4" customFormat="1" x14ac:dyDescent="0.2">
      <c r="A585" s="354">
        <v>9</v>
      </c>
      <c r="B585" s="342" t="str">
        <f>สรุปงบ!B630</f>
        <v>พัฒนาระบบกลไกการประกันคุณภาพการศึกษาคณะมนุษย์</v>
      </c>
      <c r="C585" s="12"/>
      <c r="D585" s="12"/>
      <c r="E585" s="12"/>
      <c r="F585" s="12"/>
      <c r="G585" s="10" t="str">
        <f>สรุปงบ!D630</f>
        <v>คณะมนุษยศาสตร์และสังคมศาสตร์</v>
      </c>
    </row>
    <row r="586" spans="1:7" s="4" customFormat="1" x14ac:dyDescent="0.2">
      <c r="A586" s="354">
        <v>10</v>
      </c>
      <c r="B586" s="342" t="str">
        <f>สรุปงบ!B631</f>
        <v>ประกวดแนวปฏิบัติที่ดี (Good Practices) ในการนำความรู้ด้านก่ารประกันคุณภาพสู่แนวปฏิบัติที่เป็นเลิศ (Best Practice)</v>
      </c>
      <c r="C586" s="12"/>
      <c r="D586" s="12"/>
      <c r="E586" s="12"/>
      <c r="F586" s="12"/>
      <c r="G586" s="10" t="str">
        <f>สรุปงบ!D631</f>
        <v>สำนักส่งเสริมวิชาการและงานทะเบียน</v>
      </c>
    </row>
    <row r="587" spans="1:7" s="4" customFormat="1" x14ac:dyDescent="0.2">
      <c r="A587" s="354">
        <v>11</v>
      </c>
      <c r="B587" s="342" t="str">
        <f>สรุปงบ!B632</f>
        <v>การตรวจประเมินประกันคุณภาพการศึกษาภายในระดับคณะ/สำนัก/สถาบัน</v>
      </c>
      <c r="C587" s="12"/>
      <c r="D587" s="12"/>
      <c r="E587" s="12"/>
      <c r="F587" s="12"/>
      <c r="G587" s="10" t="str">
        <f>สรุปงบ!D632</f>
        <v>สำนักส่งเสริมวิชาการและงานทะเบียน</v>
      </c>
    </row>
    <row r="588" spans="1:7" s="4" customFormat="1" x14ac:dyDescent="0.2">
      <c r="A588" s="354">
        <v>12</v>
      </c>
      <c r="B588" s="342" t="str">
        <f>สรุปงบ!B633</f>
        <v>การตรวจประเมินประกันคุณภาพการศึกษาภายในระดับมหาวิทยาลัย</v>
      </c>
      <c r="C588" s="12"/>
      <c r="D588" s="12"/>
      <c r="E588" s="12"/>
      <c r="F588" s="12"/>
      <c r="G588" s="10" t="str">
        <f>สรุปงบ!D633</f>
        <v>สำนักส่งเสริมวิชาการและงานทะเบียน</v>
      </c>
    </row>
    <row r="589" spans="1:7" s="4" customFormat="1" x14ac:dyDescent="0.2">
      <c r="A589" s="354">
        <v>13</v>
      </c>
      <c r="B589" s="342" t="str">
        <f>สรุปงบ!B634</f>
        <v>พัฒนาปรับปรุงตัวบ่งชี้ที่เป็นเอกลักษณ์ของสำนักงานอธิการบดี</v>
      </c>
      <c r="C589" s="12"/>
      <c r="D589" s="12"/>
      <c r="E589" s="12"/>
      <c r="F589" s="12"/>
      <c r="G589" s="10" t="str">
        <f>สรุปงบ!D634</f>
        <v>สำนักงานอธิการบดี</v>
      </c>
    </row>
    <row r="590" spans="1:7" s="14" customFormat="1" x14ac:dyDescent="0.2">
      <c r="A590" s="350">
        <v>6.2</v>
      </c>
      <c r="B590" s="345" t="s">
        <v>156</v>
      </c>
      <c r="C590" s="13"/>
      <c r="D590" s="13"/>
      <c r="E590" s="13"/>
      <c r="F590" s="13"/>
      <c r="G590" s="13"/>
    </row>
    <row r="591" spans="1:7" s="296" customFormat="1" x14ac:dyDescent="0.2">
      <c r="A591" s="356" t="s">
        <v>157</v>
      </c>
      <c r="B591" s="341" t="s">
        <v>26</v>
      </c>
      <c r="C591" s="295"/>
      <c r="D591" s="295"/>
      <c r="E591" s="295"/>
      <c r="F591" s="295"/>
      <c r="G591" s="295"/>
    </row>
    <row r="592" spans="1:7" s="4" customFormat="1" x14ac:dyDescent="0.2">
      <c r="A592" s="354">
        <v>1</v>
      </c>
      <c r="B592" s="342" t="str">
        <f>สรุปงบ!B637</f>
        <v>สัมมนาเชิงปฏิบัติการแนวทางการจัดซื้อจัดจ้างและการบริหารพัสดุ</v>
      </c>
      <c r="C592" s="12"/>
      <c r="D592" s="12"/>
      <c r="E592" s="12"/>
      <c r="F592" s="12"/>
      <c r="G592" s="10" t="str">
        <f>สรุปงบ!D637</f>
        <v>คณะเทคโนโลยีสารสนเทศ</v>
      </c>
    </row>
    <row r="593" spans="1:7" s="4" customFormat="1" x14ac:dyDescent="0.2">
      <c r="A593" s="354">
        <v>2</v>
      </c>
      <c r="B593" s="342" t="str">
        <f>สรุปงบ!B638</f>
        <v>สัมมนาเชิงปฏิบัติการเพื่อเตรียมสุ่การมีสมรรถนะของนักปฏิบัติการมืออาชีพ</v>
      </c>
      <c r="C593" s="12"/>
      <c r="D593" s="12"/>
      <c r="E593" s="12"/>
      <c r="F593" s="12"/>
      <c r="G593" s="10" t="str">
        <f>สรุปงบ!D638</f>
        <v>คณะเทคโนโลยีสารสนเทศ</v>
      </c>
    </row>
    <row r="594" spans="1:7" s="4" customFormat="1" x14ac:dyDescent="0.2">
      <c r="A594" s="354">
        <v>3</v>
      </c>
      <c r="B594" s="342" t="str">
        <f>สรุปงบ!B639</f>
        <v>ส่งเสริมสนับสนุนการจัดทำและเผยแพรร่ผลงานวิชาการของบุคลากรในระดับชาติ</v>
      </c>
      <c r="C594" s="12"/>
      <c r="D594" s="12"/>
      <c r="E594" s="12"/>
      <c r="F594" s="12"/>
      <c r="G594" s="10" t="str">
        <f>สรุปงบ!D639</f>
        <v>สำนักวิทยบริการและเทคโนโลยีสารสนเทศ</v>
      </c>
    </row>
    <row r="595" spans="1:7" s="4" customFormat="1" x14ac:dyDescent="0.2">
      <c r="A595" s="354">
        <v>4</v>
      </c>
      <c r="B595" s="342" t="str">
        <f>สรุปงบ!B640</f>
        <v>พัฒนาบุคลากรประจำห้องปฏิบัติการวิทยาศาสตร์</v>
      </c>
      <c r="C595" s="12"/>
      <c r="D595" s="12"/>
      <c r="E595" s="12"/>
      <c r="F595" s="12"/>
      <c r="G595" s="10" t="str">
        <f>สรุปงบ!D640</f>
        <v>คณะวิทยาศาสตร์และเทคโนโลยี</v>
      </c>
    </row>
    <row r="596" spans="1:7" s="4" customFormat="1" x14ac:dyDescent="0.2">
      <c r="A596" s="354">
        <v>5</v>
      </c>
      <c r="B596" s="342" t="str">
        <f>สรุปงบ!B641</f>
        <v>พัฒนาบุคลากรสายสนับสนุนในการเข้าอบรมสัมมนาและศึกษาดูงาน</v>
      </c>
      <c r="C596" s="12"/>
      <c r="D596" s="12"/>
      <c r="E596" s="12"/>
      <c r="F596" s="12"/>
      <c r="G596" s="10" t="str">
        <f>สรุปงบ!D641</f>
        <v>สำนักงานอธิการบดี</v>
      </c>
    </row>
    <row r="597" spans="1:7" s="4" customFormat="1" x14ac:dyDescent="0.2">
      <c r="A597" s="354">
        <v>6</v>
      </c>
      <c r="B597" s="342" t="str">
        <f>สรุปงบ!B642</f>
        <v>จัดการความรู้เพื่อพัฒนาบุคลากรสายสนับสนุน</v>
      </c>
      <c r="C597" s="12"/>
      <c r="D597" s="12"/>
      <c r="E597" s="12"/>
      <c r="F597" s="12"/>
      <c r="G597" s="10" t="str">
        <f>สรุปงบ!D642</f>
        <v>สำนักงานอธิการบดี</v>
      </c>
    </row>
    <row r="598" spans="1:7" s="296" customFormat="1" x14ac:dyDescent="0.2">
      <c r="A598" s="356" t="s">
        <v>158</v>
      </c>
      <c r="B598" s="341" t="s">
        <v>27</v>
      </c>
      <c r="C598" s="295"/>
      <c r="D598" s="295"/>
      <c r="E598" s="295"/>
      <c r="F598" s="295"/>
      <c r="G598" s="295"/>
    </row>
    <row r="599" spans="1:7" s="4" customFormat="1" x14ac:dyDescent="0.2">
      <c r="A599" s="354">
        <v>1</v>
      </c>
      <c r="B599" s="342" t="str">
        <f>สรุปงบ!B645</f>
        <v>พัฒนาผู้บริหารมืออาชีพ</v>
      </c>
      <c r="C599" s="12"/>
      <c r="D599" s="12"/>
      <c r="E599" s="12"/>
      <c r="F599" s="12"/>
      <c r="G599" s="10" t="str">
        <f>สรุปงบ!D645</f>
        <v>กองกลาง</v>
      </c>
    </row>
    <row r="600" spans="1:7" s="14" customFormat="1" ht="43.5" x14ac:dyDescent="0.2">
      <c r="A600" s="350">
        <v>6.3</v>
      </c>
      <c r="B600" s="345" t="s">
        <v>159</v>
      </c>
      <c r="C600" s="13"/>
      <c r="D600" s="13"/>
      <c r="E600" s="13"/>
      <c r="F600" s="13"/>
      <c r="G600" s="13"/>
    </row>
    <row r="601" spans="1:7" s="296" customFormat="1" x14ac:dyDescent="0.2">
      <c r="A601" s="356" t="s">
        <v>160</v>
      </c>
      <c r="B601" s="341" t="s">
        <v>28</v>
      </c>
      <c r="C601" s="295"/>
      <c r="D601" s="295"/>
      <c r="E601" s="295"/>
      <c r="F601" s="295"/>
      <c r="G601" s="295"/>
    </row>
    <row r="602" spans="1:7" s="4" customFormat="1" x14ac:dyDescent="0.2">
      <c r="A602" s="354">
        <v>1</v>
      </c>
      <c r="B602" s="342" t="str">
        <f>สรุปงบ!B648</f>
        <v>พัฒนาฐานข้อมูลเพื่อการบริหารจัดการและการประกันคุณภาพ</v>
      </c>
      <c r="C602" s="12"/>
      <c r="D602" s="12"/>
      <c r="E602" s="12"/>
      <c r="F602" s="12"/>
      <c r="G602" s="10" t="str">
        <f>สรุปงบ!D648</f>
        <v>คณะเทคโนโลยีสารสนเทศ</v>
      </c>
    </row>
    <row r="603" spans="1:7" s="14" customFormat="1" x14ac:dyDescent="0.2">
      <c r="A603" s="350">
        <v>6.4</v>
      </c>
      <c r="B603" s="345" t="s">
        <v>163</v>
      </c>
      <c r="C603" s="13"/>
      <c r="D603" s="13"/>
      <c r="E603" s="13"/>
      <c r="F603" s="13"/>
      <c r="G603" s="13"/>
    </row>
    <row r="604" spans="1:7" s="296" customFormat="1" x14ac:dyDescent="0.2">
      <c r="A604" s="356" t="s">
        <v>161</v>
      </c>
      <c r="B604" s="341" t="s">
        <v>29</v>
      </c>
      <c r="C604" s="295"/>
      <c r="D604" s="295"/>
      <c r="E604" s="295"/>
      <c r="F604" s="295"/>
      <c r="G604" s="295"/>
    </row>
    <row r="605" spans="1:7" s="4" customFormat="1" x14ac:dyDescent="0.2">
      <c r="A605" s="354">
        <v>1</v>
      </c>
      <c r="B605" s="342" t="str">
        <f>สรุปงบ!B651</f>
        <v>ห้องสมุดสีเขียว (Green Library) ของสำนักวิทยบริการและเทคโนโลยีสารสนเทศ</v>
      </c>
      <c r="C605" s="12"/>
      <c r="D605" s="12"/>
      <c r="E605" s="12"/>
      <c r="F605" s="12"/>
      <c r="G605" s="10" t="str">
        <f>สรุปงบ!D651</f>
        <v>สำนักวิทยบริการและเทคโนโลยีสารสนเทศ</v>
      </c>
    </row>
    <row r="606" spans="1:7" s="4" customFormat="1" x14ac:dyDescent="0.2">
      <c r="A606" s="354">
        <v>2</v>
      </c>
      <c r="B606" s="342" t="str">
        <f>สรุปงบ!B652</f>
        <v>พัฒนาระบบลงเวลาการปฏิบัติงานของบุคลากรสำนักวิทยบริการฯ</v>
      </c>
      <c r="C606" s="12"/>
      <c r="D606" s="12"/>
      <c r="E606" s="12"/>
      <c r="F606" s="12"/>
      <c r="G606" s="10" t="str">
        <f>สรุปงบ!D652</f>
        <v>สำนักวิทยบริการและเทคโนโลยีสารสนเทศ</v>
      </c>
    </row>
    <row r="607" spans="1:7" s="4" customFormat="1" x14ac:dyDescent="0.2">
      <c r="A607" s="354">
        <v>3</v>
      </c>
      <c r="B607" s="342" t="str">
        <f>สรุปงบ!B653</f>
        <v>พัฒนาปรับปรุงภูมิทัศน์บริเวณโดยรอบคณะวิทยาการจัดการ</v>
      </c>
      <c r="C607" s="12"/>
      <c r="D607" s="12"/>
      <c r="E607" s="12"/>
      <c r="F607" s="12"/>
      <c r="G607" s="10" t="str">
        <f>สรุปงบ!D653</f>
        <v>สำนักวิทยบริการและเทคโนโลยีสารสนเทศ</v>
      </c>
    </row>
    <row r="608" spans="1:7" s="14" customFormat="1" x14ac:dyDescent="0.2">
      <c r="A608" s="350">
        <v>6.5</v>
      </c>
      <c r="B608" s="345" t="s">
        <v>164</v>
      </c>
      <c r="C608" s="13"/>
      <c r="D608" s="13"/>
      <c r="E608" s="13"/>
      <c r="F608" s="13"/>
      <c r="G608" s="13"/>
    </row>
    <row r="609" spans="1:7" s="296" customFormat="1" x14ac:dyDescent="0.2">
      <c r="A609" s="356" t="s">
        <v>162</v>
      </c>
      <c r="B609" s="341" t="s">
        <v>165</v>
      </c>
      <c r="C609" s="295"/>
      <c r="D609" s="295"/>
      <c r="E609" s="295"/>
      <c r="F609" s="295"/>
      <c r="G609" s="295"/>
    </row>
    <row r="610" spans="1:7" s="4" customFormat="1" x14ac:dyDescent="0.2">
      <c r="A610" s="354">
        <v>1</v>
      </c>
      <c r="B610" s="342" t="str">
        <f>สรุปงบ!B656</f>
        <v>การอบรมเชิงปฏิบัติการ การผลิตสื่อวิดีโอเพื่อการสร้างภาพลักาณ์ กลุ่มหลักสูตรครุศาสตบัณฑิต (Education Cluster)</v>
      </c>
      <c r="C610" s="12"/>
      <c r="D610" s="12"/>
      <c r="E610" s="12"/>
      <c r="F610" s="12"/>
      <c r="G610" s="10" t="str">
        <f>สรุปงบ!D656</f>
        <v>คณะครุศาสตร์</v>
      </c>
    </row>
    <row r="611" spans="1:7" s="4" customFormat="1" x14ac:dyDescent="0.2">
      <c r="A611" s="354">
        <v>2</v>
      </c>
      <c r="B611" s="342" t="str">
        <f>สรุปงบ!B657</f>
        <v>พัฒนาระบบการสื่อสารและสร้างภาพลักษณ์ขององค์กร</v>
      </c>
      <c r="C611" s="12"/>
      <c r="D611" s="12"/>
      <c r="E611" s="12"/>
      <c r="F611" s="12"/>
      <c r="G611" s="10" t="str">
        <f>สรุปงบ!D657</f>
        <v>กองกลาง</v>
      </c>
    </row>
    <row r="612" spans="1:7" s="4" customFormat="1" x14ac:dyDescent="0.2">
      <c r="A612" s="354">
        <v>3</v>
      </c>
      <c r="B612" s="342" t="str">
        <f>สรุปงบ!B658</f>
        <v>เปิดบ้าน Smart PBRU</v>
      </c>
      <c r="C612" s="12"/>
      <c r="D612" s="12"/>
      <c r="E612" s="12"/>
      <c r="F612" s="12"/>
      <c r="G612" s="10" t="str">
        <f>สรุปงบ!D658</f>
        <v>สำนักส่งเสริมวิชาการและงานทะเบียน</v>
      </c>
    </row>
    <row r="613" spans="1:7" s="4" customFormat="1" x14ac:dyDescent="0.2">
      <c r="A613" s="354">
        <v>4</v>
      </c>
      <c r="B613" s="342" t="str">
        <f>สรุปงบ!B659</f>
        <v>จัดทำเอกสารแนะนำสาขาวิชาที่เปิดสอนระดับปริญญาตรี ประจำปีการศึกษา 2561</v>
      </c>
      <c r="C613" s="12"/>
      <c r="D613" s="12"/>
      <c r="E613" s="12"/>
      <c r="F613" s="12"/>
      <c r="G613" s="10" t="str">
        <f>สรุปงบ!D659</f>
        <v>สำนักส่งเสริมวิชาการและงานทะเบียน</v>
      </c>
    </row>
    <row r="615" spans="1:7" s="4" customFormat="1" x14ac:dyDescent="0.2">
      <c r="B615" s="7"/>
    </row>
    <row r="616" spans="1:7" s="4" customFormat="1" x14ac:dyDescent="0.2">
      <c r="B616" s="7"/>
    </row>
    <row r="617" spans="1:7" s="4" customFormat="1" x14ac:dyDescent="0.2">
      <c r="B617" s="7"/>
    </row>
    <row r="618" spans="1:7" s="4" customFormat="1" x14ac:dyDescent="0.2">
      <c r="B618" s="7"/>
    </row>
    <row r="619" spans="1:7" s="4" customFormat="1" x14ac:dyDescent="0.2">
      <c r="B619" s="7"/>
    </row>
    <row r="620" spans="1:7" s="4" customFormat="1" x14ac:dyDescent="0.2">
      <c r="B620" s="7"/>
    </row>
    <row r="621" spans="1:7" s="4" customFormat="1" x14ac:dyDescent="0.2">
      <c r="B621" s="7"/>
    </row>
    <row r="622" spans="1:7" s="4" customFormat="1" x14ac:dyDescent="0.2">
      <c r="B622" s="7"/>
    </row>
    <row r="623" spans="1:7" s="4" customFormat="1" x14ac:dyDescent="0.2">
      <c r="B623" s="7"/>
    </row>
    <row r="624" spans="1:7" s="4" customFormat="1" x14ac:dyDescent="0.2">
      <c r="B624" s="7"/>
    </row>
    <row r="625" spans="2:2" s="4" customFormat="1" x14ac:dyDescent="0.2">
      <c r="B625" s="7"/>
    </row>
    <row r="626" spans="2:2" s="4" customFormat="1" x14ac:dyDescent="0.2">
      <c r="B626" s="7"/>
    </row>
    <row r="627" spans="2:2" s="4" customFormat="1" x14ac:dyDescent="0.2">
      <c r="B627" s="7"/>
    </row>
    <row r="628" spans="2:2" s="4" customFormat="1" x14ac:dyDescent="0.2">
      <c r="B628" s="7"/>
    </row>
    <row r="629" spans="2:2" s="4" customFormat="1" x14ac:dyDescent="0.2">
      <c r="B629" s="7"/>
    </row>
    <row r="630" spans="2:2" s="4" customFormat="1" x14ac:dyDescent="0.2">
      <c r="B630" s="7"/>
    </row>
    <row r="631" spans="2:2" s="4" customFormat="1" x14ac:dyDescent="0.2">
      <c r="B631" s="7"/>
    </row>
    <row r="632" spans="2:2" s="4" customFormat="1" x14ac:dyDescent="0.2">
      <c r="B632" s="7"/>
    </row>
    <row r="633" spans="2:2" s="4" customFormat="1" x14ac:dyDescent="0.2">
      <c r="B633" s="7"/>
    </row>
    <row r="634" spans="2:2" s="4" customFormat="1" x14ac:dyDescent="0.2">
      <c r="B634" s="7"/>
    </row>
    <row r="635" spans="2:2" s="4" customFormat="1" x14ac:dyDescent="0.2">
      <c r="B635" s="7"/>
    </row>
    <row r="636" spans="2:2" s="4" customFormat="1" x14ac:dyDescent="0.2">
      <c r="B636" s="7"/>
    </row>
    <row r="637" spans="2:2" s="4" customFormat="1" x14ac:dyDescent="0.2">
      <c r="B637" s="7"/>
    </row>
    <row r="638" spans="2:2" s="4" customFormat="1" x14ac:dyDescent="0.2">
      <c r="B638" s="7"/>
    </row>
    <row r="639" spans="2:2" s="4" customFormat="1" x14ac:dyDescent="0.2">
      <c r="B639" s="7"/>
    </row>
    <row r="640" spans="2:2" s="4" customFormat="1" x14ac:dyDescent="0.2">
      <c r="B640" s="7"/>
    </row>
    <row r="641" spans="2:2" s="4" customFormat="1" x14ac:dyDescent="0.2">
      <c r="B641" s="7"/>
    </row>
    <row r="642" spans="2:2" s="4" customFormat="1" x14ac:dyDescent="0.2">
      <c r="B642" s="7"/>
    </row>
    <row r="643" spans="2:2" s="4" customFormat="1" x14ac:dyDescent="0.2">
      <c r="B643" s="7"/>
    </row>
    <row r="644" spans="2:2" s="4" customFormat="1" x14ac:dyDescent="0.2">
      <c r="B644" s="7"/>
    </row>
    <row r="645" spans="2:2" s="4" customFormat="1" x14ac:dyDescent="0.2">
      <c r="B645" s="7"/>
    </row>
    <row r="646" spans="2:2" s="4" customFormat="1" x14ac:dyDescent="0.2">
      <c r="B646" s="7"/>
    </row>
  </sheetData>
  <mergeCells count="3">
    <mergeCell ref="C3:F3"/>
    <mergeCell ref="G3:G4"/>
    <mergeCell ref="A3:B5"/>
  </mergeCells>
  <printOptions horizontalCentered="1"/>
  <pageMargins left="0.39370078740157483" right="0.35433070866141736" top="0.74803149606299213" bottom="0.74803149606299213" header="0.31496062992125984" footer="0.31496062992125984"/>
  <pageSetup paperSize="9" scale="80" orientation="landscape" r:id="rId1"/>
  <headerFooter>
    <oddFooter>หน้าที่ &amp;P</oddFooter>
  </headerFooter>
  <rowBreaks count="4" manualBreakCount="4">
    <brk id="38" max="16383" man="1"/>
    <brk id="96" max="16383" man="1"/>
    <brk id="200" max="16383" man="1"/>
    <brk id="6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view="pageBreakPreview" zoomScale="120" zoomScaleNormal="100" zoomScaleSheetLayoutView="120" workbookViewId="0">
      <selection activeCell="B33" sqref="B33"/>
    </sheetView>
  </sheetViews>
  <sheetFormatPr defaultRowHeight="14.25" x14ac:dyDescent="0.2"/>
  <cols>
    <col min="1" max="1" width="6" style="15" customWidth="1"/>
    <col min="2" max="2" width="79.5" style="15" customWidth="1"/>
    <col min="3" max="16384" width="9" style="15"/>
  </cols>
  <sheetData>
    <row r="1" spans="1:2" ht="24" x14ac:dyDescent="0.55000000000000004">
      <c r="A1" s="17" t="s">
        <v>61</v>
      </c>
      <c r="B1" s="8"/>
    </row>
    <row r="2" spans="1:2" ht="21.75" x14ac:dyDescent="0.5">
      <c r="A2" s="3">
        <v>1</v>
      </c>
      <c r="B2" s="8" t="s">
        <v>3</v>
      </c>
    </row>
    <row r="3" spans="1:2" ht="21.75" x14ac:dyDescent="0.2">
      <c r="A3" s="4">
        <v>1.1000000000000001</v>
      </c>
      <c r="B3" s="5" t="s">
        <v>30</v>
      </c>
    </row>
    <row r="4" spans="1:2" ht="21.75" x14ac:dyDescent="0.2">
      <c r="A4" s="4">
        <v>1.2</v>
      </c>
      <c r="B4" s="5" t="s">
        <v>31</v>
      </c>
    </row>
    <row r="5" spans="1:2" ht="21.75" x14ac:dyDescent="0.2">
      <c r="A5" s="4">
        <v>1.3</v>
      </c>
      <c r="B5" s="5" t="s">
        <v>32</v>
      </c>
    </row>
    <row r="6" spans="1:2" ht="21.75" x14ac:dyDescent="0.2">
      <c r="A6" s="4">
        <v>1.4</v>
      </c>
      <c r="B6" s="5" t="s">
        <v>33</v>
      </c>
    </row>
    <row r="7" spans="1:2" ht="21.75" x14ac:dyDescent="0.2">
      <c r="A7" s="4">
        <v>1.5</v>
      </c>
      <c r="B7" s="5" t="s">
        <v>34</v>
      </c>
    </row>
    <row r="8" spans="1:2" ht="21.75" x14ac:dyDescent="0.2">
      <c r="A8" s="4">
        <v>1.6</v>
      </c>
      <c r="B8" s="5" t="s">
        <v>35</v>
      </c>
    </row>
    <row r="9" spans="1:2" ht="43.5" x14ac:dyDescent="0.2">
      <c r="A9" s="4">
        <v>1.7</v>
      </c>
      <c r="B9" s="5" t="s">
        <v>36</v>
      </c>
    </row>
    <row r="10" spans="1:2" ht="21.75" x14ac:dyDescent="0.2">
      <c r="A10" s="4">
        <v>1.8</v>
      </c>
      <c r="B10" s="5" t="s">
        <v>37</v>
      </c>
    </row>
    <row r="11" spans="1:2" ht="21.75" x14ac:dyDescent="0.2">
      <c r="A11" s="4">
        <v>1.9</v>
      </c>
      <c r="B11" s="5" t="s">
        <v>38</v>
      </c>
    </row>
    <row r="12" spans="1:2" ht="21.75" x14ac:dyDescent="0.2">
      <c r="A12" s="6">
        <v>1.1000000000000001</v>
      </c>
      <c r="B12" s="5" t="s">
        <v>39</v>
      </c>
    </row>
    <row r="13" spans="1:2" ht="21.75" x14ac:dyDescent="0.2">
      <c r="A13" s="6">
        <v>1.1100000000000001</v>
      </c>
      <c r="B13" s="5" t="s">
        <v>40</v>
      </c>
    </row>
    <row r="14" spans="1:2" ht="21.75" x14ac:dyDescent="0.2">
      <c r="A14" s="6">
        <v>1.1200000000000001</v>
      </c>
      <c r="B14" s="5" t="s">
        <v>41</v>
      </c>
    </row>
    <row r="15" spans="1:2" ht="43.5" x14ac:dyDescent="0.2">
      <c r="A15" s="6">
        <v>1.1299999999999999</v>
      </c>
      <c r="B15" s="7" t="s">
        <v>42</v>
      </c>
    </row>
    <row r="16" spans="1:2" ht="21.75" x14ac:dyDescent="0.5">
      <c r="A16" s="3">
        <v>2</v>
      </c>
      <c r="B16" s="8" t="s">
        <v>4</v>
      </c>
    </row>
    <row r="17" spans="1:2" ht="21.75" x14ac:dyDescent="0.2">
      <c r="A17" s="4">
        <v>2.1</v>
      </c>
      <c r="B17" s="7" t="s">
        <v>43</v>
      </c>
    </row>
    <row r="18" spans="1:2" ht="21.75" x14ac:dyDescent="0.2">
      <c r="A18" s="4">
        <v>2.2000000000000002</v>
      </c>
      <c r="B18" s="7" t="s">
        <v>44</v>
      </c>
    </row>
    <row r="19" spans="1:2" ht="21.75" x14ac:dyDescent="0.2">
      <c r="A19" s="4">
        <v>2.2999999999999998</v>
      </c>
      <c r="B19" s="7" t="s">
        <v>45</v>
      </c>
    </row>
    <row r="20" spans="1:2" ht="21.75" x14ac:dyDescent="0.2">
      <c r="A20" s="4">
        <v>2.4</v>
      </c>
      <c r="B20" s="7" t="s">
        <v>46</v>
      </c>
    </row>
    <row r="21" spans="1:2" ht="21.75" x14ac:dyDescent="0.2">
      <c r="A21" s="4">
        <v>2.5</v>
      </c>
      <c r="B21" s="7" t="s">
        <v>47</v>
      </c>
    </row>
    <row r="22" spans="1:2" ht="21.75" x14ac:dyDescent="0.2">
      <c r="A22" s="4">
        <v>2.6</v>
      </c>
      <c r="B22" s="7" t="s">
        <v>48</v>
      </c>
    </row>
    <row r="23" spans="1:2" ht="43.5" x14ac:dyDescent="0.2">
      <c r="A23" s="4">
        <v>2.7</v>
      </c>
      <c r="B23" s="7" t="s">
        <v>49</v>
      </c>
    </row>
    <row r="24" spans="1:2" ht="21.75" x14ac:dyDescent="0.2">
      <c r="A24" s="4">
        <v>2.8</v>
      </c>
      <c r="B24" s="7" t="s">
        <v>50</v>
      </c>
    </row>
    <row r="25" spans="1:2" ht="43.5" x14ac:dyDescent="0.2">
      <c r="A25" s="4">
        <v>2.9</v>
      </c>
      <c r="B25" s="7" t="s">
        <v>51</v>
      </c>
    </row>
    <row r="26" spans="1:2" ht="21.75" x14ac:dyDescent="0.2">
      <c r="A26" s="6">
        <v>2.1</v>
      </c>
      <c r="B26" s="7" t="s">
        <v>52</v>
      </c>
    </row>
    <row r="27" spans="1:2" ht="21.75" x14ac:dyDescent="0.5">
      <c r="A27" s="3">
        <v>3</v>
      </c>
      <c r="B27" s="8" t="s">
        <v>5</v>
      </c>
    </row>
    <row r="28" spans="1:2" ht="21.75" x14ac:dyDescent="0.2">
      <c r="A28" s="4">
        <v>3.1</v>
      </c>
      <c r="B28" s="7" t="s">
        <v>53</v>
      </c>
    </row>
    <row r="29" spans="1:2" ht="21.75" x14ac:dyDescent="0.2">
      <c r="A29" s="4">
        <v>3.2</v>
      </c>
      <c r="B29" s="7" t="s">
        <v>54</v>
      </c>
    </row>
    <row r="30" spans="1:2" ht="21.75" x14ac:dyDescent="0.2">
      <c r="A30" s="4">
        <v>3.3</v>
      </c>
      <c r="B30" s="5" t="s">
        <v>55</v>
      </c>
    </row>
    <row r="31" spans="1:2" ht="21.75" x14ac:dyDescent="0.2">
      <c r="A31" s="4">
        <v>3.4</v>
      </c>
      <c r="B31" s="5" t="s">
        <v>56</v>
      </c>
    </row>
    <row r="32" spans="1:2" ht="21.75" x14ac:dyDescent="0.2">
      <c r="A32" s="4">
        <v>3.5</v>
      </c>
      <c r="B32" s="5" t="s">
        <v>57</v>
      </c>
    </row>
    <row r="33" spans="1:2" ht="21.75" x14ac:dyDescent="0.2">
      <c r="A33" s="4">
        <v>3.6</v>
      </c>
      <c r="B33" s="371" t="s">
        <v>58</v>
      </c>
    </row>
    <row r="34" spans="1:2" ht="21.75" x14ac:dyDescent="0.2">
      <c r="A34" s="4">
        <v>3.7</v>
      </c>
      <c r="B34" s="5" t="s">
        <v>59</v>
      </c>
    </row>
    <row r="35" spans="1:2" ht="43.5" x14ac:dyDescent="0.2">
      <c r="A35" s="4">
        <v>3.8</v>
      </c>
      <c r="B35" s="5" t="s">
        <v>60</v>
      </c>
    </row>
    <row r="36" spans="1:2" ht="21.75" x14ac:dyDescent="0.2">
      <c r="A36" s="4">
        <v>3.9</v>
      </c>
      <c r="B36" s="7" t="s">
        <v>65</v>
      </c>
    </row>
    <row r="37" spans="1:2" ht="21.75" x14ac:dyDescent="0.5">
      <c r="A37" s="6">
        <v>3.1</v>
      </c>
      <c r="B37" s="16" t="s">
        <v>66</v>
      </c>
    </row>
    <row r="38" spans="1:2" ht="21.75" x14ac:dyDescent="0.5">
      <c r="A38" s="3">
        <v>4</v>
      </c>
      <c r="B38" s="8" t="s">
        <v>6</v>
      </c>
    </row>
    <row r="39" spans="1:2" ht="21.75" x14ac:dyDescent="0.5">
      <c r="A39" s="2">
        <v>4.0999999999999996</v>
      </c>
      <c r="B39" s="16" t="s">
        <v>67</v>
      </c>
    </row>
    <row r="40" spans="1:2" ht="21.75" x14ac:dyDescent="0.5">
      <c r="A40" s="2">
        <v>4.2</v>
      </c>
      <c r="B40" s="16" t="s">
        <v>68</v>
      </c>
    </row>
    <row r="41" spans="1:2" ht="21.75" x14ac:dyDescent="0.5">
      <c r="A41" s="2">
        <v>4.3</v>
      </c>
      <c r="B41" s="16" t="s">
        <v>69</v>
      </c>
    </row>
    <row r="42" spans="1:2" ht="21.75" x14ac:dyDescent="0.5">
      <c r="A42" s="2">
        <v>4.4000000000000004</v>
      </c>
      <c r="B42" s="16" t="s">
        <v>70</v>
      </c>
    </row>
    <row r="43" spans="1:2" ht="21.75" x14ac:dyDescent="0.5">
      <c r="A43" s="2">
        <v>4.5</v>
      </c>
      <c r="B43" s="16" t="s">
        <v>71</v>
      </c>
    </row>
  </sheetData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6"/>
  <sheetViews>
    <sheetView zoomScale="130" zoomScaleNormal="130" zoomScaleSheetLayoutView="130" workbookViewId="0">
      <selection activeCell="B10" sqref="B10"/>
    </sheetView>
  </sheetViews>
  <sheetFormatPr defaultRowHeight="21.75" x14ac:dyDescent="0.5"/>
  <cols>
    <col min="1" max="1" width="3.875" style="1" customWidth="1"/>
    <col min="2" max="2" width="81" style="16" customWidth="1"/>
    <col min="3" max="6" width="10.375" style="1" customWidth="1"/>
    <col min="7" max="7" width="30.25" style="1" customWidth="1"/>
    <col min="8" max="16384" width="9" style="1"/>
  </cols>
  <sheetData>
    <row r="1" spans="1:7" ht="24" x14ac:dyDescent="0.55000000000000004">
      <c r="A1" s="383" t="s">
        <v>0</v>
      </c>
      <c r="B1" s="383"/>
      <c r="C1" s="383"/>
      <c r="D1" s="383"/>
      <c r="E1" s="383"/>
      <c r="F1" s="383"/>
    </row>
    <row r="2" spans="1:7" x14ac:dyDescent="0.5">
      <c r="A2" s="3"/>
      <c r="B2" s="338"/>
      <c r="C2" s="3"/>
      <c r="D2" s="3"/>
      <c r="E2" s="3"/>
      <c r="F2" s="3"/>
    </row>
    <row r="3" spans="1:7" ht="44.25" customHeight="1" x14ac:dyDescent="0.5">
      <c r="A3" s="377" t="s">
        <v>1</v>
      </c>
      <c r="B3" s="378"/>
      <c r="C3" s="337" t="s">
        <v>2</v>
      </c>
      <c r="D3" s="337"/>
      <c r="E3" s="337"/>
      <c r="F3" s="337"/>
      <c r="G3" s="299" t="s">
        <v>171</v>
      </c>
    </row>
    <row r="4" spans="1:7" ht="65.25" x14ac:dyDescent="0.5">
      <c r="A4" s="379"/>
      <c r="B4" s="380"/>
      <c r="C4" s="336" t="s">
        <v>62</v>
      </c>
      <c r="D4" s="336" t="s">
        <v>63</v>
      </c>
      <c r="E4" s="336" t="s">
        <v>64</v>
      </c>
      <c r="F4" s="336" t="s">
        <v>166</v>
      </c>
      <c r="G4" s="299"/>
    </row>
    <row r="5" spans="1:7" x14ac:dyDescent="0.5">
      <c r="A5" s="381"/>
      <c r="B5" s="382"/>
      <c r="C5" s="336" t="s">
        <v>1202</v>
      </c>
      <c r="D5" s="336" t="s">
        <v>1202</v>
      </c>
      <c r="E5" s="336" t="s">
        <v>1202</v>
      </c>
      <c r="F5" s="336" t="s">
        <v>1202</v>
      </c>
      <c r="G5" s="298" t="s">
        <v>1206</v>
      </c>
    </row>
    <row r="6" spans="1:7" s="349" customFormat="1" x14ac:dyDescent="0.2">
      <c r="A6" s="346">
        <v>1</v>
      </c>
      <c r="B6" s="347" t="s">
        <v>72</v>
      </c>
      <c r="C6" s="372"/>
      <c r="D6" s="372"/>
      <c r="E6" s="372"/>
      <c r="F6" s="372"/>
      <c r="G6" s="348"/>
    </row>
    <row r="7" spans="1:7" s="14" customFormat="1" x14ac:dyDescent="0.2">
      <c r="A7" s="350">
        <v>1.1000000000000001</v>
      </c>
      <c r="B7" s="351" t="s">
        <v>80</v>
      </c>
      <c r="C7" s="373"/>
      <c r="D7" s="373"/>
      <c r="E7" s="373"/>
      <c r="F7" s="373"/>
      <c r="G7" s="13"/>
    </row>
    <row r="8" spans="1:7" s="296" customFormat="1" x14ac:dyDescent="0.2">
      <c r="A8" s="352">
        <v>1</v>
      </c>
      <c r="B8" s="353" t="s">
        <v>81</v>
      </c>
      <c r="C8" s="374"/>
      <c r="D8" s="374"/>
      <c r="E8" s="374"/>
      <c r="F8" s="374"/>
      <c r="G8" s="295"/>
    </row>
    <row r="9" spans="1:7" s="4" customFormat="1" x14ac:dyDescent="0.2">
      <c r="A9" s="354">
        <v>1</v>
      </c>
      <c r="B9" s="355" t="str">
        <f>สรุปงบ!B6</f>
        <v xml:space="preserve">การสร้างสื่อประชาสัมพันธ์การท่องเที่ยวจีน-อังกฤษ-ไทย ตำบลหนองหญ้าปล้อง </v>
      </c>
      <c r="C9" s="375">
        <v>1.1000000000000001</v>
      </c>
      <c r="D9" s="375" t="s">
        <v>1203</v>
      </c>
      <c r="E9" s="375" t="s">
        <v>1203</v>
      </c>
      <c r="F9" s="375" t="s">
        <v>1203</v>
      </c>
      <c r="G9" s="12" t="str">
        <f>สรุปงบ!D6</f>
        <v>คณะมนุษยศาสตร์และสังคมศาสตร์</v>
      </c>
    </row>
    <row r="10" spans="1:7" s="4" customFormat="1" ht="43.5" x14ac:dyDescent="0.2">
      <c r="A10" s="354">
        <v>2</v>
      </c>
      <c r="B10" s="355" t="str">
        <f>สรุปงบ!B7</f>
        <v>นวัตกรรมต้นแบบแอปพลิเคชั่นเพื่อการยกระดับศักยภาพในการบริการแก่นักท่องเที่ยวชาวจีน สำหรับผู้ให้บริการสถานประกอบการเพื่อสุขภาพ ในเขตพื้นที่จังหวัดเพชรบุรี</v>
      </c>
      <c r="C10" s="375">
        <v>1.1000000000000001</v>
      </c>
      <c r="D10" s="375" t="s">
        <v>1203</v>
      </c>
      <c r="E10" s="375" t="s">
        <v>1203</v>
      </c>
      <c r="F10" s="375" t="s">
        <v>1203</v>
      </c>
      <c r="G10" s="12" t="str">
        <f>สรุปงบ!D7</f>
        <v>คณะมนุษยศาสตร์และสังคมศาสตร์</v>
      </c>
    </row>
    <row r="11" spans="1:7" s="4" customFormat="1" x14ac:dyDescent="0.2">
      <c r="A11" s="354">
        <v>3</v>
      </c>
      <c r="B11" s="355" t="str">
        <f>สรุปงบ!B8</f>
        <v>กลยุทธ์ทางการตลาดข้าวแช่ในอำเภอเมือง จังหวัดเพชรบุรี</v>
      </c>
      <c r="C11" s="376">
        <v>1.1000000000000001</v>
      </c>
      <c r="D11" s="375" t="s">
        <v>1203</v>
      </c>
      <c r="E11" s="375" t="s">
        <v>1203</v>
      </c>
      <c r="F11" s="375" t="s">
        <v>1203</v>
      </c>
      <c r="G11" s="12" t="str">
        <f>สรุปงบ!D8</f>
        <v>คณะวิทยาการจัดการ</v>
      </c>
    </row>
    <row r="12" spans="1:7" s="4" customFormat="1" x14ac:dyDescent="0.2">
      <c r="A12" s="354">
        <v>4</v>
      </c>
      <c r="B12" s="355" t="str">
        <f>สรุปงบ!B9</f>
        <v>แนวทางการพัฒนาการท่องเที่ยววัดในจังหวัดเพชรบุรี</v>
      </c>
      <c r="C12" s="376">
        <v>1.1000000000000001</v>
      </c>
      <c r="D12" s="375" t="s">
        <v>1203</v>
      </c>
      <c r="E12" s="375" t="s">
        <v>1203</v>
      </c>
      <c r="F12" s="375" t="s">
        <v>1203</v>
      </c>
      <c r="G12" s="12" t="str">
        <f>สรุปงบ!D9</f>
        <v>คณะมนุษยศาสตร์และสังคมศาสตร์</v>
      </c>
    </row>
    <row r="13" spans="1:7" s="4" customFormat="1" x14ac:dyDescent="0.2">
      <c r="A13" s="354">
        <v>5</v>
      </c>
      <c r="B13" s="355" t="str">
        <f>สรุปงบ!B10</f>
        <v>รูปแบบการส่งเสริมการท่องเที่ยวทะเลงาม หาดเจ้าสำราญ จังหวัดเพชรบุรี</v>
      </c>
      <c r="C13" s="375">
        <v>1.1000000000000001</v>
      </c>
      <c r="D13" s="375" t="s">
        <v>1203</v>
      </c>
      <c r="E13" s="375" t="s">
        <v>1203</v>
      </c>
      <c r="F13" s="375" t="s">
        <v>1203</v>
      </c>
      <c r="G13" s="12" t="str">
        <f>สรุปงบ!D10</f>
        <v>คณะวิทยาการจัดการ</v>
      </c>
    </row>
    <row r="14" spans="1:7" s="4" customFormat="1" x14ac:dyDescent="0.2">
      <c r="A14" s="354">
        <v>6</v>
      </c>
      <c r="B14" s="355" t="str">
        <f>สรุปงบ!B11</f>
        <v>พฤติกรรมการเปิดรับข่าวสารและความคาดหวังของนักท่องเที่ยวที่เดินทางมาท่องเที่ยวตลาดต้องชม จังหวัดเพชรบุรี</v>
      </c>
      <c r="C14" s="375">
        <v>1.3</v>
      </c>
      <c r="D14" s="375" t="s">
        <v>1203</v>
      </c>
      <c r="E14" s="375" t="s">
        <v>1203</v>
      </c>
      <c r="F14" s="375" t="s">
        <v>1203</v>
      </c>
      <c r="G14" s="12" t="str">
        <f>สรุปงบ!D11</f>
        <v>คณะวิทยาการจัดการ</v>
      </c>
    </row>
    <row r="15" spans="1:7" s="4" customFormat="1" ht="43.5" x14ac:dyDescent="0.2">
      <c r="A15" s="354">
        <v>7</v>
      </c>
      <c r="B15" s="355" t="str">
        <f>สรุปงบ!B12</f>
        <v>แนวทางการพัฒนากลยุทธ์การตลาดเพื่อสร้างการรับรู้คุณค่าขนมไทยของนักท่องเที่ยวในจังหวัดเพชรบุรี ตามแนวคิดเศรษฐกิจเชิงสร้างสรรค์และนวัตกรรม</v>
      </c>
      <c r="C15" s="375">
        <v>1.1100000000000001</v>
      </c>
      <c r="D15" s="375" t="s">
        <v>1203</v>
      </c>
      <c r="E15" s="375" t="s">
        <v>1203</v>
      </c>
      <c r="F15" s="375" t="s">
        <v>1203</v>
      </c>
      <c r="G15" s="12" t="str">
        <f>สรุปงบ!D12</f>
        <v>คณะวิทยาการจัดการ</v>
      </c>
    </row>
    <row r="16" spans="1:7" s="4" customFormat="1" x14ac:dyDescent="0.2">
      <c r="A16" s="354">
        <v>8</v>
      </c>
      <c r="B16" s="355" t="str">
        <f>สรุปงบ!B13</f>
        <v>เพชรบุรี : การสร้างสรรค์จิตรกรรม เพื่อส่งเสริมภาพลักษณ์การท่องเที่ยว</v>
      </c>
      <c r="C16" s="375">
        <v>1.1000000000000001</v>
      </c>
      <c r="D16" s="375" t="s">
        <v>1203</v>
      </c>
      <c r="E16" s="375" t="s">
        <v>1203</v>
      </c>
      <c r="F16" s="375" t="s">
        <v>1203</v>
      </c>
      <c r="G16" s="12" t="str">
        <f>สรุปงบ!D13</f>
        <v>คณะมนุษยศาสตร์และสังคมศาสตร์</v>
      </c>
    </row>
    <row r="17" spans="1:7" s="4" customFormat="1" x14ac:dyDescent="0.2">
      <c r="A17" s="354">
        <v>9</v>
      </c>
      <c r="B17" s="355" t="str">
        <f>สรุปงบ!B14</f>
        <v>การพัฒนาคู่มือการท่องเที่ยวเชิงศิลปวัฒนธรรมเมืองเพชรจีน-อังกฤษ-ไทย</v>
      </c>
      <c r="C17" s="375">
        <v>1.1000000000000001</v>
      </c>
      <c r="D17" s="375" t="s">
        <v>1203</v>
      </c>
      <c r="E17" s="375" t="s">
        <v>1203</v>
      </c>
      <c r="F17" s="375" t="s">
        <v>1203</v>
      </c>
      <c r="G17" s="12" t="str">
        <f>สรุปงบ!D14</f>
        <v>คณะมนุษยศาสตร์และสังคมศาสตร์</v>
      </c>
    </row>
    <row r="18" spans="1:7" s="4" customFormat="1" x14ac:dyDescent="0.2">
      <c r="A18" s="354">
        <v>10</v>
      </c>
      <c r="B18" s="12" t="str">
        <f>สรุปงบ!B15</f>
        <v xml:space="preserve">การพัฒนาหลักสูตรอบรมภาษาเกาหลีเพื่อการสื่อสารของบุคลากรในอุตสาหกรรมการท่องเที่ยวและบริการ ในเขตอำเภอชะอำและหัวหิน </v>
      </c>
      <c r="C18" s="375">
        <v>1.1100000000000001</v>
      </c>
      <c r="D18" s="375" t="s">
        <v>1203</v>
      </c>
      <c r="E18" s="375" t="s">
        <v>1203</v>
      </c>
      <c r="F18" s="375" t="s">
        <v>1203</v>
      </c>
      <c r="G18" s="12" t="str">
        <f>สรุปงบ!D15</f>
        <v>คณะมนุษยศาสตร์และสังคมศาสตร์</v>
      </c>
    </row>
    <row r="19" spans="1:7" s="4" customFormat="1" x14ac:dyDescent="0.2">
      <c r="A19" s="354">
        <v>11</v>
      </c>
      <c r="B19" s="12" t="str">
        <f>สรุปงบ!B16</f>
        <v>การพัฒนาคู่มือภาษาอังกฤษแนะนำร้านอาหาร สำหรับนักท่องเที่ยวชาวต่างชาติ อำเภอชะอำ จังหวัดเพชรบุรี</v>
      </c>
      <c r="C19" s="375">
        <v>1.1000000000000001</v>
      </c>
      <c r="D19" s="375" t="s">
        <v>1203</v>
      </c>
      <c r="E19" s="375" t="s">
        <v>1203</v>
      </c>
      <c r="F19" s="375" t="s">
        <v>1203</v>
      </c>
      <c r="G19" s="12" t="str">
        <f>สรุปงบ!D16</f>
        <v>คณะมนุษยศาสตร์และสังคมศาสตร์</v>
      </c>
    </row>
    <row r="20" spans="1:7" s="4" customFormat="1" x14ac:dyDescent="0.2">
      <c r="A20" s="354">
        <v>12</v>
      </c>
      <c r="B20" s="355" t="str">
        <f>สรุปงบ!B17</f>
        <v>รูปแบบการพัฒนาผู้นำวิสาหกิจชุมชนด้านการแปรรูปอาหารจากมะพร้าวในจังหวัดประจวบคีรีขันธ์</v>
      </c>
      <c r="C20" s="376">
        <v>1.1000000000000001</v>
      </c>
      <c r="D20" s="375" t="s">
        <v>1203</v>
      </c>
      <c r="E20" s="375" t="s">
        <v>1203</v>
      </c>
      <c r="F20" s="375" t="s">
        <v>1203</v>
      </c>
      <c r="G20" s="12" t="str">
        <f>สรุปงบ!D17</f>
        <v>คณะมนุษยศาสตร์และสังคมศาสตร์</v>
      </c>
    </row>
    <row r="21" spans="1:7" s="4" customFormat="1" x14ac:dyDescent="0.2">
      <c r="A21" s="354">
        <v>13</v>
      </c>
      <c r="B21" s="355" t="str">
        <f>สรุปงบ!B18</f>
        <v>การบริหารแบบบูรณาการด้านการท่องเที่ยวเชิงวัฒนธรรมขององค์กรปกครองส่วนท้องถิ่น ในจังหวัดเพชรบุรี</v>
      </c>
      <c r="C21" s="375">
        <v>1.1000000000000001</v>
      </c>
      <c r="D21" s="375" t="s">
        <v>1203</v>
      </c>
      <c r="E21" s="375" t="s">
        <v>1203</v>
      </c>
      <c r="F21" s="375" t="s">
        <v>1203</v>
      </c>
      <c r="G21" s="12" t="str">
        <f>สรุปงบ!D18</f>
        <v>คณะมนุษยศาสตร์และสังคมศาสตร์</v>
      </c>
    </row>
    <row r="22" spans="1:7" s="4" customFormat="1" ht="43.5" x14ac:dyDescent="0.2">
      <c r="A22" s="354">
        <v>14</v>
      </c>
      <c r="B22" s="355" t="str">
        <f>สรุปงบ!B19</f>
        <v>การสร้างบทเรียนมัคคุเทศก์น้อยเพื่อกิจกรรมการเรียนรู้ “ลดเวลาเรียน เพิ่มเวลารู้” สำหรับโรงเรียนระดับประถมศึกษาในแหล่งท่องเที่ยว จังหวัดเพชรบุรี</v>
      </c>
      <c r="C22" s="12"/>
      <c r="D22" s="12"/>
      <c r="E22" s="12"/>
      <c r="F22" s="12"/>
      <c r="G22" s="12" t="str">
        <f>สรุปงบ!D19</f>
        <v>คณะมนุษยศาสตร์และสังคมศาสตร์</v>
      </c>
    </row>
    <row r="23" spans="1:7" s="4" customFormat="1" x14ac:dyDescent="0.2">
      <c r="A23" s="354">
        <v>15</v>
      </c>
      <c r="B23" s="355" t="str">
        <f>สรุปงบ!B20</f>
        <v>ผลการเสริมสมุนไพรเชิงตำรับเครื่องต้มยำในอาหารไก่เนื้อต่อสมรรถภาพ</v>
      </c>
      <c r="C23" s="12"/>
      <c r="D23" s="12"/>
      <c r="E23" s="12"/>
      <c r="F23" s="12"/>
      <c r="G23" s="12" t="str">
        <f>สรุปงบ!D20</f>
        <v>คณะเทคโนโลยีการเกษตร</v>
      </c>
    </row>
    <row r="24" spans="1:7" s="4" customFormat="1" x14ac:dyDescent="0.2">
      <c r="A24" s="354">
        <v>16</v>
      </c>
      <c r="B24" s="355" t="str">
        <f>สรุปงบ!B21</f>
        <v>การวิจัยและพัฒนาระบบสารสนเทศการท่องเที่ยวแบบ 360 องศา</v>
      </c>
      <c r="C24" s="12"/>
      <c r="D24" s="12"/>
      <c r="E24" s="12"/>
      <c r="F24" s="12"/>
      <c r="G24" s="12" t="str">
        <f>สรุปงบ!D21</f>
        <v>คณะเทคโนโลยีสารสนเทศ</v>
      </c>
    </row>
    <row r="25" spans="1:7" s="4" customFormat="1" x14ac:dyDescent="0.2">
      <c r="A25" s="354">
        <v>17</v>
      </c>
      <c r="B25" s="355" t="str">
        <f>สรุปงบ!B22</f>
        <v>การพัฒนาฐานข้อมูลเพื่อสร้างสื่อประชาสัมพันธ์แบบ interactive ส่งเสริมการท่องเที่ยว อำเภอบ้านลาด จังหวัดเพชรบุรี</v>
      </c>
      <c r="C25" s="12"/>
      <c r="D25" s="12"/>
      <c r="E25" s="12"/>
      <c r="F25" s="12"/>
      <c r="G25" s="12" t="str">
        <f>สรุปงบ!D22</f>
        <v>คณะเทคโนโลยีสารสนเทศ</v>
      </c>
    </row>
    <row r="26" spans="1:7" s="4" customFormat="1" x14ac:dyDescent="0.2">
      <c r="A26" s="354">
        <v>18</v>
      </c>
      <c r="B26" s="12" t="str">
        <f>สรุปงบ!B23</f>
        <v>การพัฒนาโลกเสมือนจริงหอไตรวัดพระนอนก่อนการทำการบูรณะเพื่อประชาสัมพันธ์การท่องเที่ยววัดพระนอน จังหวัดเพชรบุรี พ.ศ.2561</v>
      </c>
      <c r="C26" s="12"/>
      <c r="D26" s="12"/>
      <c r="E26" s="12"/>
      <c r="F26" s="12"/>
      <c r="G26" s="12" t="str">
        <f>สรุปงบ!D23</f>
        <v>คณะเทคโนโลยีสารสนเทศ</v>
      </c>
    </row>
    <row r="27" spans="1:7" s="4" customFormat="1" x14ac:dyDescent="0.2">
      <c r="A27" s="354">
        <v>19</v>
      </c>
      <c r="B27" s="355" t="str">
        <f>สรุปงบ!B24</f>
        <v>การอบกรอบมะพร้าวด้วยเครื่องอบแห้งแบบสเปาเต็ดเบด</v>
      </c>
      <c r="C27" s="12"/>
      <c r="D27" s="12"/>
      <c r="E27" s="12"/>
      <c r="F27" s="12"/>
      <c r="G27" s="12" t="str">
        <f>สรุปงบ!D24</f>
        <v>คณะวิศวกรรมศาสตร์และเทคโนโลยีอุตสาหกรรม</v>
      </c>
    </row>
    <row r="28" spans="1:7" s="4" customFormat="1" x14ac:dyDescent="0.2">
      <c r="A28" s="354">
        <v>20</v>
      </c>
      <c r="B28" s="355" t="str">
        <f>สรุปงบ!B25</f>
        <v>การพัฒนาผลิตภัณฑ์ผัดไทยเพชรบุรีซอสสับปะรดกึ่งสำเร็จรูป</v>
      </c>
      <c r="C28" s="12"/>
      <c r="D28" s="12"/>
      <c r="E28" s="12"/>
      <c r="F28" s="12"/>
      <c r="G28" s="12" t="str">
        <f>สรุปงบ!D25</f>
        <v>คณะวิทยาศาสตร์และเทคโนโลยี</v>
      </c>
    </row>
    <row r="29" spans="1:7" s="4" customFormat="1" x14ac:dyDescent="0.2">
      <c r="A29" s="354">
        <v>21</v>
      </c>
      <c r="B29" s="355" t="str">
        <f>สรุปงบ!B26</f>
        <v>การพัฒนาผลิตภัณฑ์ข้าวหลามในกะลามะพร้าวเพื่อสร้างมูลค่าเพิ่มให้กับผลิตภัณฑ์ท้องถิ่น</v>
      </c>
      <c r="C29" s="12"/>
      <c r="D29" s="12"/>
      <c r="E29" s="12"/>
      <c r="F29" s="12"/>
      <c r="G29" s="12" t="str">
        <f>สรุปงบ!D26</f>
        <v>คณะวิทยาศาสตร์และเทคโนโลยี</v>
      </c>
    </row>
    <row r="30" spans="1:7" s="4" customFormat="1" x14ac:dyDescent="0.2">
      <c r="A30" s="354">
        <v>22</v>
      </c>
      <c r="B30" s="355" t="str">
        <f>สรุปงบ!B27</f>
        <v>พืชอาหารพื้นบ้านในตำบลป่าเด็ง อำเภอแก่งกระจาน จังหวัดเพชรบุรี</v>
      </c>
      <c r="C30" s="12"/>
      <c r="D30" s="12"/>
      <c r="E30" s="12"/>
      <c r="F30" s="12"/>
      <c r="G30" s="12" t="str">
        <f>สรุปงบ!D27</f>
        <v>คณะวิทยาศาสตร์และเทคโนโลยี</v>
      </c>
    </row>
    <row r="31" spans="1:7" s="4" customFormat="1" x14ac:dyDescent="0.2">
      <c r="A31" s="354">
        <v>23</v>
      </c>
      <c r="B31" s="355" t="str">
        <f>สรุปงบ!B28</f>
        <v>แนวโน้มพฤติกรรมการท่องเที่ยวเชิงสุขภาพของนักท่องเที่ยว จังหวัดเพชรบุรี ประจวบคีรีขันธ์</v>
      </c>
      <c r="C31" s="12"/>
      <c r="D31" s="12"/>
      <c r="E31" s="12"/>
      <c r="F31" s="12"/>
      <c r="G31" s="12" t="str">
        <f>สรุปงบ!D28</f>
        <v>คณะพยาบาลศาสตร์</v>
      </c>
    </row>
    <row r="32" spans="1:7" s="296" customFormat="1" x14ac:dyDescent="0.2">
      <c r="A32" s="356" t="s">
        <v>78</v>
      </c>
      <c r="B32" s="357" t="s">
        <v>82</v>
      </c>
      <c r="C32" s="295"/>
      <c r="D32" s="295"/>
      <c r="E32" s="295"/>
      <c r="F32" s="295"/>
      <c r="G32" s="295"/>
    </row>
    <row r="33" spans="1:7" s="4" customFormat="1" x14ac:dyDescent="0.2">
      <c r="A33" s="354">
        <v>1</v>
      </c>
      <c r="B33" s="358" t="str">
        <f>สรุปงบ!B31</f>
        <v>เขียนแผนที่ท่องเที่ยวด้วยโปรแกรม visio</v>
      </c>
      <c r="C33" s="12"/>
      <c r="D33" s="12"/>
      <c r="E33" s="12"/>
      <c r="F33" s="12"/>
      <c r="G33" s="359" t="str">
        <f>สรุปงบ!D31</f>
        <v>คณะมนุษยศาสตร์และสังคมศาสตร์</v>
      </c>
    </row>
    <row r="34" spans="1:7" s="4" customFormat="1" ht="43.5" x14ac:dyDescent="0.2">
      <c r="A34" s="354">
        <v>2</v>
      </c>
      <c r="B34" s="358" t="str">
        <f>สรุปงบ!B32</f>
        <v xml:space="preserve">การอบรมและฝึกภาคปฏิบัติการการบริการโดยพนักงานต้อนรับของสายการบินนานาชาติ (ground and in-flight service) ของนักศึกษาสาขาวิชาอุตสาหกรรมการท่องเที่ยวและบริการระหว่างประเทศ (สองภาษา) </v>
      </c>
      <c r="C34" s="12"/>
      <c r="D34" s="12"/>
      <c r="E34" s="12"/>
      <c r="F34" s="12"/>
      <c r="G34" s="359" t="str">
        <f>สรุปงบ!D32</f>
        <v>คณะมนุษยศาสตร์และสังคมศาสตร์</v>
      </c>
    </row>
    <row r="35" spans="1:7" s="4" customFormat="1" x14ac:dyDescent="0.2">
      <c r="A35" s="354">
        <v>3</v>
      </c>
      <c r="B35" s="358" t="str">
        <f>สรุปงบ!B33</f>
        <v>สร้างบทเรียนคอมพิวเตอร์ช่วยสอนด้านอาหารและการท่องเที่ยวเพื่อเพิ่มศักยภาพด้านการวิจัย</v>
      </c>
      <c r="C35" s="12"/>
      <c r="D35" s="12"/>
      <c r="E35" s="12"/>
      <c r="F35" s="12"/>
      <c r="G35" s="359" t="str">
        <f>สรุปงบ!D33</f>
        <v>คณะเทคโนโลยีสารสนเทศ</v>
      </c>
    </row>
    <row r="36" spans="1:7" s="4" customFormat="1" x14ac:dyDescent="0.2">
      <c r="A36" s="354">
        <v>4</v>
      </c>
      <c r="B36" s="358" t="str">
        <f>สรุปงบ!B34</f>
        <v>การเพิ่มมูลค่าผลิตภัณฑ์จากน้ำตาลโตนด "ไอศกรีมเชอร์เบทน้ำตาลสดลดพลังงานใยอาหารสูง"</v>
      </c>
      <c r="C36" s="12"/>
      <c r="D36" s="12"/>
      <c r="E36" s="12"/>
      <c r="F36" s="12"/>
      <c r="G36" s="359" t="str">
        <f>สรุปงบ!D34</f>
        <v>คณะเทคโนโลยีการเกษตร</v>
      </c>
    </row>
    <row r="37" spans="1:7" s="4" customFormat="1" x14ac:dyDescent="0.2">
      <c r="A37" s="354">
        <v>5</v>
      </c>
      <c r="B37" s="358" t="str">
        <f>สรุปงบ!B35</f>
        <v>แอปพลิเคชั่นสำหรับการท่องเที่ยวเชิงวัฒนธรรมจังหวัดเพชรบุรี</v>
      </c>
      <c r="C37" s="12"/>
      <c r="D37" s="12"/>
      <c r="E37" s="12"/>
      <c r="F37" s="12"/>
      <c r="G37" s="359" t="str">
        <f>สรุปงบ!D35</f>
        <v>คณะเทคโนโลยีสารสนเทศ</v>
      </c>
    </row>
    <row r="38" spans="1:7" s="4" customFormat="1" ht="43.5" x14ac:dyDescent="0.2">
      <c r="A38" s="354">
        <v>6</v>
      </c>
      <c r="B38" s="358" t="str">
        <f>สรุปงบ!B36</f>
        <v>การพัฒนาแอปพลิเคชั่นสั่งซื้อขนมหม้อแกงแบบเลือกรูปแบบด้วยตนเอง กรณีศึกษากลุ่มลุงเอนกขนมหวานเมืองเพ็ชร์ ชุมชนตำบลสำมะโรง จังหวัดเพชรบุรี</v>
      </c>
      <c r="C38" s="12"/>
      <c r="D38" s="12"/>
      <c r="E38" s="12"/>
      <c r="F38" s="12"/>
      <c r="G38" s="359" t="str">
        <f>สรุปงบ!D36</f>
        <v>คณะเทคโนโลยีสารสนเทศ</v>
      </c>
    </row>
    <row r="39" spans="1:7" s="14" customFormat="1" x14ac:dyDescent="0.2">
      <c r="A39" s="350">
        <v>1.2</v>
      </c>
      <c r="B39" s="360" t="s">
        <v>83</v>
      </c>
      <c r="C39" s="13"/>
      <c r="D39" s="13"/>
      <c r="E39" s="13"/>
      <c r="F39" s="13"/>
      <c r="G39" s="13"/>
    </row>
    <row r="40" spans="1:7" s="296" customFormat="1" x14ac:dyDescent="0.2">
      <c r="A40" s="356" t="s">
        <v>79</v>
      </c>
      <c r="B40" s="357" t="s">
        <v>84</v>
      </c>
      <c r="C40" s="295"/>
      <c r="D40" s="295"/>
      <c r="E40" s="295"/>
      <c r="F40" s="295"/>
      <c r="G40" s="295"/>
    </row>
    <row r="41" spans="1:7" s="4" customFormat="1" x14ac:dyDescent="0.2">
      <c r="A41" s="354">
        <v>1</v>
      </c>
      <c r="B41" s="358" t="str">
        <f>สรุปงบ!B39</f>
        <v>จัดซื้อเครื่องมือและอุปกรณ์ในการพัฒนาการเรียนการสอนและปฏิบัติการห้องครัวโรงเรียนการอาหารนานาชาติเพชรบุรี</v>
      </c>
      <c r="C41" s="12"/>
      <c r="D41" s="12"/>
      <c r="E41" s="12"/>
      <c r="F41" s="12"/>
      <c r="G41" s="359" t="str">
        <f>สรุปงบ!D39</f>
        <v>คณะวิทยาศาสตร์และเทคโนโลยี</v>
      </c>
    </row>
    <row r="42" spans="1:7" s="4" customFormat="1" x14ac:dyDescent="0.2">
      <c r="A42" s="354">
        <v>2</v>
      </c>
      <c r="B42" s="358" t="str">
        <f>สรุปงบ!B40</f>
        <v>จัดหาทรัพยากรสารสนเทศเพื่อสนับสนุนความเป็นเลิศด้านอาหารและการท่องเที่ยว</v>
      </c>
      <c r="C42" s="12"/>
      <c r="D42" s="12"/>
      <c r="E42" s="12"/>
      <c r="F42" s="12"/>
      <c r="G42" s="359" t="str">
        <f>สรุปงบ!D40</f>
        <v>สำนักวิทยบริการและเทคโนโลยีสารสนเทศ</v>
      </c>
    </row>
    <row r="43" spans="1:7" s="4" customFormat="1" x14ac:dyDescent="0.2">
      <c r="A43" s="354">
        <v>3</v>
      </c>
      <c r="B43" s="358" t="str">
        <f>สรุปงบ!B41</f>
        <v>การพัฒนาการเรียนการสอนผ่านระบบฟาร์มอัจฉริยะ Hydroponics ปีที่ 2</v>
      </c>
      <c r="C43" s="12"/>
      <c r="D43" s="12"/>
      <c r="E43" s="12"/>
      <c r="F43" s="12"/>
      <c r="G43" s="359" t="str">
        <f>สรุปงบ!D41</f>
        <v>คณะเทคโนโลยีการเกษตร</v>
      </c>
    </row>
    <row r="44" spans="1:7" s="4" customFormat="1" x14ac:dyDescent="0.2">
      <c r="A44" s="354">
        <v>4</v>
      </c>
      <c r="B44" s="358" t="str">
        <f>สรุปงบ!B42</f>
        <v>การปรับปรุงและพัฒนาระบบการทวนสอบผลสัมฤทธิ์การเรียนรู้เพื่อพัฒนากระบวนการเรียนการสอนคณะเทคโนโลยีการเกษตร</v>
      </c>
      <c r="C44" s="12"/>
      <c r="D44" s="12"/>
      <c r="E44" s="12"/>
      <c r="F44" s="12"/>
      <c r="G44" s="359" t="str">
        <f>สรุปงบ!D42</f>
        <v>คณะเทคโนโลยีการเกษตร</v>
      </c>
    </row>
    <row r="45" spans="1:7" s="4" customFormat="1" ht="43.5" x14ac:dyDescent="0.2">
      <c r="A45" s="354">
        <v>5</v>
      </c>
      <c r="B45" s="358" t="str">
        <f>สรุปงบ!B43</f>
        <v>การพัฒนาศักยภาพการจัดการเรียนรู้ด้วยเทคนิคการชี้แนะทางปัญญา (Cognitive Coaching) เพื่อพัฒนากระบวนการเรียนการสอนคณะเทคโนโลยีการเกษตร</v>
      </c>
      <c r="C45" s="12"/>
      <c r="D45" s="12"/>
      <c r="E45" s="12"/>
      <c r="F45" s="12"/>
      <c r="G45" s="359" t="str">
        <f>สรุปงบ!D43</f>
        <v>คณะเทคโนโลยีการเกษตร</v>
      </c>
    </row>
    <row r="46" spans="1:7" s="4" customFormat="1" x14ac:dyDescent="0.2">
      <c r="A46" s="354">
        <v>6</v>
      </c>
      <c r="B46" s="358" t="str">
        <f>สรุปงบ!B44</f>
        <v>การพัฒนาการเรียนการสอนผ่านระบบฟาร์มอัจฉริยะเมล่อนเพื่อการประชาสัมพันธ์ผลิตภัณฑ์ Food and Tourism Cluster</v>
      </c>
      <c r="C46" s="12"/>
      <c r="D46" s="12"/>
      <c r="E46" s="12"/>
      <c r="F46" s="12"/>
      <c r="G46" s="359" t="str">
        <f>สรุปงบ!D44</f>
        <v>คณะเทคโนโลยีการเกษตร</v>
      </c>
    </row>
    <row r="47" spans="1:7" s="4" customFormat="1" x14ac:dyDescent="0.2">
      <c r="A47" s="354">
        <v>7</v>
      </c>
      <c r="B47" s="358" t="str">
        <f>สรุปงบ!B45</f>
        <v>การพัฒนาบุคลากรด้านการท่องเที่ยว</v>
      </c>
      <c r="C47" s="12"/>
      <c r="D47" s="12"/>
      <c r="E47" s="12"/>
      <c r="F47" s="12"/>
      <c r="G47" s="359" t="str">
        <f>สรุปงบ!D45</f>
        <v>คณะมนุษยศาสตร์และสังคมศาสตร์</v>
      </c>
    </row>
    <row r="48" spans="1:7" s="4" customFormat="1" x14ac:dyDescent="0.2">
      <c r="A48" s="354">
        <v>8</v>
      </c>
      <c r="B48" s="358" t="str">
        <f>สรุปงบ!B46</f>
        <v>การเรียนรู้จากการปฏิบัติจริงด้านการท่องเที่ยวและการโรงแรม</v>
      </c>
      <c r="C48" s="12"/>
      <c r="D48" s="12"/>
      <c r="E48" s="12"/>
      <c r="F48" s="12"/>
      <c r="G48" s="359" t="str">
        <f>สรุปงบ!D46</f>
        <v>คณะมนุษยศาสตร์และสังคมศาสตร์</v>
      </c>
    </row>
    <row r="49" spans="1:7" s="4" customFormat="1" x14ac:dyDescent="0.2">
      <c r="A49" s="354">
        <v>9</v>
      </c>
      <c r="B49" s="358" t="str">
        <f>สรุปงบ!B47</f>
        <v>อบรมจริยธรรมและสืบสานภูมิปัญญาท้องถิ่นเมืองเพชร</v>
      </c>
      <c r="C49" s="12"/>
      <c r="D49" s="12"/>
      <c r="E49" s="12"/>
      <c r="F49" s="12"/>
      <c r="G49" s="359" t="str">
        <f>สรุปงบ!D47</f>
        <v>คณะมนุษยศาสตร์และสังคมศาสตร์</v>
      </c>
    </row>
    <row r="50" spans="1:7" s="4" customFormat="1" x14ac:dyDescent="0.2">
      <c r="A50" s="354">
        <v>10</v>
      </c>
      <c r="B50" s="358" t="str">
        <f>สรุปงบ!B48</f>
        <v>ฝึกทักษะทางวิชาการด้านการท่องเที่ยวและการโรงแรม</v>
      </c>
      <c r="C50" s="12"/>
      <c r="D50" s="12"/>
      <c r="E50" s="12"/>
      <c r="F50" s="12"/>
      <c r="G50" s="359" t="str">
        <f>สรุปงบ!D48</f>
        <v>คณะมนุษยศาสตร์และสังคมศาสตร์</v>
      </c>
    </row>
    <row r="51" spans="1:7" s="4" customFormat="1" x14ac:dyDescent="0.2">
      <c r="A51" s="354">
        <v>11</v>
      </c>
      <c r="B51" s="358" t="str">
        <f>สรุปงบ!B49</f>
        <v>ฝึกปฏิบัติด้านศิลปะการตกแต่งสำหรับอุตสาหกรรมการท่องเที่ยวและบริการ</v>
      </c>
      <c r="C51" s="12"/>
      <c r="D51" s="12"/>
      <c r="E51" s="12"/>
      <c r="F51" s="12"/>
      <c r="G51" s="359" t="str">
        <f>สรุปงบ!D49</f>
        <v>คณะมนุษยศาสตร์และสังคมศาสตร์</v>
      </c>
    </row>
    <row r="52" spans="1:7" s="296" customFormat="1" x14ac:dyDescent="0.2">
      <c r="A52" s="356" t="s">
        <v>89</v>
      </c>
      <c r="B52" s="357" t="s">
        <v>85</v>
      </c>
      <c r="C52" s="295"/>
      <c r="D52" s="295"/>
      <c r="E52" s="295"/>
      <c r="F52" s="295"/>
      <c r="G52" s="295"/>
    </row>
    <row r="53" spans="1:7" s="4" customFormat="1" x14ac:dyDescent="0.2">
      <c r="A53" s="354">
        <v>1</v>
      </c>
      <c r="B53" s="358" t="str">
        <f>สรุปงบ!B52</f>
        <v>การจัดอบรมหลักสูตรระยะสั้นเพื่อสร้างรายได้</v>
      </c>
      <c r="C53" s="12"/>
      <c r="D53" s="12"/>
      <c r="E53" s="12"/>
      <c r="F53" s="12"/>
      <c r="G53" s="359" t="str">
        <f>สรุปงบ!D52</f>
        <v>คณะวิทยาศาสตร์และเทคโนโลยี</v>
      </c>
    </row>
    <row r="54" spans="1:7" s="14" customFormat="1" x14ac:dyDescent="0.2">
      <c r="A54" s="350">
        <v>1.3</v>
      </c>
      <c r="B54" s="360" t="s">
        <v>86</v>
      </c>
      <c r="C54" s="13"/>
      <c r="D54" s="13"/>
      <c r="E54" s="13"/>
      <c r="F54" s="13"/>
      <c r="G54" s="13"/>
    </row>
    <row r="55" spans="1:7" s="296" customFormat="1" x14ac:dyDescent="0.2">
      <c r="A55" s="356" t="s">
        <v>90</v>
      </c>
      <c r="B55" s="357" t="s">
        <v>87</v>
      </c>
      <c r="C55" s="295"/>
      <c r="D55" s="295"/>
      <c r="E55" s="295"/>
      <c r="F55" s="295"/>
      <c r="G55" s="295"/>
    </row>
    <row r="56" spans="1:7" s="4" customFormat="1" ht="65.25" x14ac:dyDescent="0.2">
      <c r="A56" s="354">
        <v>1</v>
      </c>
      <c r="B56" s="358" t="str">
        <f>สรุปงบ!B55</f>
        <v>การอบรมและทดสอบมาตรฐานฝีมือแรงงานแห่งชาติ ระดับ 1 สาขาผู้ประกอบอาหารไทยของนักศึกษาสาขาวิชาการอาหารและโภขนาการประยุกต์ และสาขาเทคโนโลยีและศิลปะการประกอบอาหาร ร่วมกับกรมพัฒนาฝีมือแรงงานเพื่อใบประกาศนียบัตรรับรอง</v>
      </c>
      <c r="C56" s="12"/>
      <c r="D56" s="12"/>
      <c r="E56" s="12"/>
      <c r="F56" s="12"/>
      <c r="G56" s="359" t="str">
        <f>สรุปงบ!D55</f>
        <v>คณะวิทยาศาสตร์และเทคโนโลยี</v>
      </c>
    </row>
    <row r="57" spans="1:7" s="4" customFormat="1" x14ac:dyDescent="0.2">
      <c r="A57" s="354">
        <v>2</v>
      </c>
      <c r="B57" s="358" t="str">
        <f>สรุปงบ!B56</f>
        <v>แข่งขันทักษะทางวิชาชีพด้านอาหารระดับชาติและนานาชาติ</v>
      </c>
      <c r="C57" s="12"/>
      <c r="D57" s="12"/>
      <c r="E57" s="12"/>
      <c r="F57" s="12"/>
      <c r="G57" s="359" t="str">
        <f>สรุปงบ!D56</f>
        <v>คณะวิทยาศาสตร์และเทคโนโลยี</v>
      </c>
    </row>
    <row r="58" spans="1:7" s="4" customFormat="1" x14ac:dyDescent="0.2">
      <c r="A58" s="354">
        <v>3</v>
      </c>
      <c r="B58" s="358" t="str">
        <f>สรุปงบ!B57</f>
        <v>เทคนิคการตัดหั่นแต่งเนื้อสัตว์ตามหลักสากลเพื่อใช้ในการประกอบอาหาร Western สำหรับงานโรงแรม</v>
      </c>
      <c r="C58" s="12"/>
      <c r="D58" s="12"/>
      <c r="E58" s="12"/>
      <c r="F58" s="12"/>
      <c r="G58" s="359" t="str">
        <f>สรุปงบ!D57</f>
        <v>คณะวิทยาศาสตร์และเทคโนโลยี</v>
      </c>
    </row>
    <row r="59" spans="1:7" s="4" customFormat="1" x14ac:dyDescent="0.2">
      <c r="A59" s="354">
        <v>4</v>
      </c>
      <c r="B59" s="358" t="str">
        <f>สรุปงบ!B58</f>
        <v>เข้าร่วมการแข่งขันด้านอาหารระดับชาติและนานาชาติสาขาวิชาอาหารและโภชนาการประยุกต์</v>
      </c>
      <c r="C59" s="12"/>
      <c r="D59" s="12"/>
      <c r="E59" s="12"/>
      <c r="F59" s="12"/>
      <c r="G59" s="359" t="str">
        <f>สรุปงบ!D58</f>
        <v>คณะวิทยาศาสตร์และเทคโนโลยี</v>
      </c>
    </row>
    <row r="60" spans="1:7" s="4" customFormat="1" ht="43.5" x14ac:dyDescent="0.2">
      <c r="A60" s="354">
        <v>5</v>
      </c>
      <c r="B60" s="358" t="str">
        <f>สรุปงบ!B59</f>
        <v>การเข้าร่วมจัดประชุมวิชาการ การนำเสนอผลงานทางวิชาการระดับปริญญาบัณฑิต ด้านวิทยาศาสตร์และเทคโนโลยีการเกษตร ครั้งที่ 5</v>
      </c>
      <c r="C60" s="12"/>
      <c r="D60" s="12"/>
      <c r="E60" s="12"/>
      <c r="F60" s="12"/>
      <c r="G60" s="359" t="str">
        <f>สรุปงบ!D59</f>
        <v>คณะเทคโนโลยีการเกษตร</v>
      </c>
    </row>
    <row r="61" spans="1:7" s="4" customFormat="1" x14ac:dyDescent="0.2">
      <c r="A61" s="354">
        <v>6</v>
      </c>
      <c r="B61" s="358" t="str">
        <f>สรุปงบ!B60</f>
        <v>พัฒนาทักษะวิชาการ และวิชาชีพการผลิตอาหารต้นน้ำ</v>
      </c>
      <c r="C61" s="12"/>
      <c r="D61" s="12"/>
      <c r="E61" s="12"/>
      <c r="F61" s="12"/>
      <c r="G61" s="359" t="str">
        <f>สรุปงบ!D60</f>
        <v>คณะเทคโนโลยีการเกษตร</v>
      </c>
    </row>
    <row r="62" spans="1:7" s="4" customFormat="1" ht="43.5" x14ac:dyDescent="0.2">
      <c r="A62" s="354">
        <v>7</v>
      </c>
      <c r="B62" s="358" t="str">
        <f>สรุปงบ!B61</f>
        <v>การพัฒนาและปฏิบัติการสร้างเส้นทางสิงขร-มะริดเพื่อเป็นจุดหมายปลายทางการท่องเที่ยวของสาขาวิชาอุตสาหกรรมการท่องเที่ยวและบริการระหว่างประเทศ (สองภาษา)</v>
      </c>
      <c r="C62" s="12"/>
      <c r="D62" s="12"/>
      <c r="E62" s="12"/>
      <c r="F62" s="12"/>
      <c r="G62" s="359" t="str">
        <f>สรุปงบ!D61</f>
        <v>คณะมนุษยศาสตร์และสังคมศาสตร์</v>
      </c>
    </row>
    <row r="63" spans="1:7" s="4" customFormat="1" x14ac:dyDescent="0.2">
      <c r="A63" s="354">
        <v>8</v>
      </c>
      <c r="B63" s="358" t="str">
        <f>สรุปงบ!B62</f>
        <v>การฝึกปฏิบัติการเส้นทางท่องเที่ยวตามระเบียบกรมการท่องเที่ยว</v>
      </c>
      <c r="C63" s="12"/>
      <c r="D63" s="12"/>
      <c r="E63" s="12"/>
      <c r="F63" s="12"/>
      <c r="G63" s="359" t="str">
        <f>สรุปงบ!D62</f>
        <v>คณะมนุษยศาสตร์และสังคมศาสตร์</v>
      </c>
    </row>
    <row r="64" spans="1:7" s="296" customFormat="1" x14ac:dyDescent="0.2">
      <c r="A64" s="356" t="s">
        <v>91</v>
      </c>
      <c r="B64" s="357" t="s">
        <v>88</v>
      </c>
      <c r="C64" s="295"/>
      <c r="D64" s="295"/>
      <c r="E64" s="295"/>
      <c r="F64" s="295"/>
      <c r="G64" s="295"/>
    </row>
    <row r="65" spans="1:7" s="4" customFormat="1" x14ac:dyDescent="0.2">
      <c r="A65" s="354">
        <v>1</v>
      </c>
      <c r="B65" s="358" t="str">
        <f>สรุปงบ!B65</f>
        <v>พัฒนาขีดความสามารถด้านบริการแพทย์แผนไทยและแพทย์ทางเลือกเพื่อรองรับการท่องเที่ยวเชิงสุขภาพ คณะพยาบาลศาสตร์</v>
      </c>
      <c r="C65" s="12"/>
      <c r="D65" s="12"/>
      <c r="E65" s="12"/>
      <c r="F65" s="12"/>
      <c r="G65" s="359" t="str">
        <f>สรุปงบ!D65</f>
        <v>คณะพยาบาลศาสตร์</v>
      </c>
    </row>
    <row r="66" spans="1:7" s="349" customFormat="1" x14ac:dyDescent="0.2">
      <c r="A66" s="346">
        <v>2</v>
      </c>
      <c r="B66" s="347" t="s">
        <v>77</v>
      </c>
      <c r="C66" s="348"/>
      <c r="D66" s="348"/>
      <c r="E66" s="348"/>
      <c r="F66" s="348"/>
      <c r="G66" s="348"/>
    </row>
    <row r="67" spans="1:7" s="14" customFormat="1" x14ac:dyDescent="0.2">
      <c r="A67" s="350">
        <v>2.1</v>
      </c>
      <c r="B67" s="345" t="s">
        <v>7</v>
      </c>
      <c r="C67" s="13"/>
      <c r="D67" s="13"/>
      <c r="E67" s="13"/>
      <c r="F67" s="13"/>
      <c r="G67" s="13"/>
    </row>
    <row r="68" spans="1:7" s="296" customFormat="1" x14ac:dyDescent="0.2">
      <c r="A68" s="356" t="s">
        <v>93</v>
      </c>
      <c r="B68" s="341" t="s">
        <v>92</v>
      </c>
      <c r="C68" s="295"/>
      <c r="D68" s="295"/>
      <c r="E68" s="295"/>
      <c r="F68" s="295"/>
      <c r="G68" s="295"/>
    </row>
    <row r="69" spans="1:7" s="4" customFormat="1" x14ac:dyDescent="0.2">
      <c r="A69" s="354">
        <v>1</v>
      </c>
      <c r="B69" s="342" t="str">
        <f>สรุปงบ!B68</f>
        <v>เปิดบ้านอาหารและโภชนาการประยุกต์</v>
      </c>
      <c r="C69" s="12"/>
      <c r="D69" s="12"/>
      <c r="E69" s="12"/>
      <c r="F69" s="12"/>
      <c r="G69" s="10" t="str">
        <f>สรุปงบ!D68</f>
        <v>คณะวิทยาศาสตร์และเทคโนโลยี</v>
      </c>
    </row>
    <row r="70" spans="1:7" s="4" customFormat="1" x14ac:dyDescent="0.2">
      <c r="A70" s="354">
        <v>2</v>
      </c>
      <c r="B70" s="342" t="str">
        <f>สรุปงบ!B69</f>
        <v>กระบวนการรับนักศึกษา (TCAS) ปีการศึกษา 2561</v>
      </c>
      <c r="C70" s="12"/>
      <c r="D70" s="12"/>
      <c r="E70" s="12"/>
      <c r="F70" s="12"/>
      <c r="G70" s="10" t="str">
        <f>สรุปงบ!D69</f>
        <v>คณะวิทยาศาสตร์และเทคโนโลยี</v>
      </c>
    </row>
    <row r="71" spans="1:7" s="4" customFormat="1" x14ac:dyDescent="0.2">
      <c r="A71" s="354">
        <v>3</v>
      </c>
      <c r="B71" s="342" t="str">
        <f>สรุปงบ!B70</f>
        <v>การทวนสอบผลสัมฤทธิ์ตามมาตรฐานผลการเรียนรู้</v>
      </c>
      <c r="C71" s="12"/>
      <c r="D71" s="12"/>
      <c r="E71" s="12"/>
      <c r="F71" s="12"/>
      <c r="G71" s="10" t="str">
        <f>สรุปงบ!D70</f>
        <v>คณะวิทยาศาสตร์และเทคโนโลยี</v>
      </c>
    </row>
    <row r="72" spans="1:7" s="4" customFormat="1" x14ac:dyDescent="0.2">
      <c r="A72" s="354">
        <v>4</v>
      </c>
      <c r="B72" s="342" t="str">
        <f>สรุปงบ!B71</f>
        <v>การจัดทำหลักสูตรใหม่สาขาอาคารอัจฉริยธและความปลอดภัยเครือข่าย (Intelligence Buliding and Network Security)</v>
      </c>
      <c r="C72" s="12"/>
      <c r="D72" s="12"/>
      <c r="E72" s="12"/>
      <c r="F72" s="12"/>
      <c r="G72" s="10" t="str">
        <f>สรุปงบ!D71</f>
        <v>คณะเทคโนโลยีสารสนเทศ</v>
      </c>
    </row>
    <row r="73" spans="1:7" s="4" customFormat="1" x14ac:dyDescent="0.2">
      <c r="A73" s="354">
        <v>5</v>
      </c>
      <c r="B73" s="342" t="str">
        <f>สรุปงบ!B72</f>
        <v>การเปิดหลักสูตรใหม่ปริญญาโท เทคโนโลยีดิจิทัลเพื่อการบริหารสมัยใหม่</v>
      </c>
      <c r="C73" s="12"/>
      <c r="D73" s="12"/>
      <c r="E73" s="12"/>
      <c r="F73" s="12"/>
      <c r="G73" s="10" t="str">
        <f>สรุปงบ!D72</f>
        <v>คณะเทคโนโลยีสารสนเทศ</v>
      </c>
    </row>
    <row r="74" spans="1:7" s="4" customFormat="1" x14ac:dyDescent="0.2">
      <c r="A74" s="354">
        <v>6</v>
      </c>
      <c r="B74" s="342" t="str">
        <f>สรุปงบ!B73</f>
        <v>ฝึกปฏิบัติการเพื่อพัฒนาหลักสูตรตามมาตรฐาน TQR</v>
      </c>
      <c r="C74" s="12"/>
      <c r="D74" s="12"/>
      <c r="E74" s="12"/>
      <c r="F74" s="12"/>
      <c r="G74" s="10" t="str">
        <f>สรุปงบ!D73</f>
        <v>คณะเทคโนโลยีสารสนเทศ</v>
      </c>
    </row>
    <row r="75" spans="1:7" s="4" customFormat="1" x14ac:dyDescent="0.2">
      <c r="A75" s="354">
        <v>7</v>
      </c>
      <c r="B75" s="342" t="str">
        <f>สรุปงบ!B74</f>
        <v>SMART Admission คณะเทคโนโลยีสารสนเทศ</v>
      </c>
      <c r="C75" s="12"/>
      <c r="D75" s="12"/>
      <c r="E75" s="12"/>
      <c r="F75" s="12"/>
      <c r="G75" s="10" t="str">
        <f>สรุปงบ!D74</f>
        <v>คณะเทคโนโลยีสารสนเทศ</v>
      </c>
    </row>
    <row r="76" spans="1:7" s="4" customFormat="1" x14ac:dyDescent="0.2">
      <c r="A76" s="354">
        <v>8</v>
      </c>
      <c r="B76" s="342" t="str">
        <f>สรุปงบ!B75</f>
        <v>พัฒนาระบบการรับนักศึกษาและดูแลนักศึกษาคณะเทคโนโลยีสารสนเทศ</v>
      </c>
      <c r="C76" s="12"/>
      <c r="D76" s="12"/>
      <c r="E76" s="12"/>
      <c r="F76" s="12"/>
      <c r="G76" s="10" t="str">
        <f>สรุปงบ!D75</f>
        <v>คณะเทคโนโลยีสารสนเทศ</v>
      </c>
    </row>
    <row r="77" spans="1:7" s="4" customFormat="1" x14ac:dyDescent="0.2">
      <c r="A77" s="354">
        <v>9</v>
      </c>
      <c r="B77" s="342" t="str">
        <f>สรุปงบ!B76</f>
        <v>การปรับปรุงหลักสูตร สาขาวิทยาการคอมพิวเตอร์</v>
      </c>
      <c r="C77" s="12"/>
      <c r="D77" s="12"/>
      <c r="E77" s="12"/>
      <c r="F77" s="12"/>
      <c r="G77" s="10" t="str">
        <f>สรุปงบ!D76</f>
        <v>คณะเทคโนโลยีสารสนเทศ</v>
      </c>
    </row>
    <row r="78" spans="1:7" s="4" customFormat="1" x14ac:dyDescent="0.2">
      <c r="A78" s="354">
        <v>10</v>
      </c>
      <c r="B78" s="342" t="str">
        <f>สรุปงบ!B77</f>
        <v>การปรับปรุงหลักสูตรครุศาสตร์มหาบัณฑิต สาขาวิชาการบริหารการศึกษา (หลักสูตรปรับปรุง)</v>
      </c>
      <c r="C78" s="12"/>
      <c r="D78" s="12"/>
      <c r="E78" s="12"/>
      <c r="F78" s="12"/>
      <c r="G78" s="10" t="str">
        <f>สรุปงบ!D77</f>
        <v>คณะครุศาสตร์</v>
      </c>
    </row>
    <row r="79" spans="1:7" s="4" customFormat="1" x14ac:dyDescent="0.2">
      <c r="A79" s="354">
        <v>11</v>
      </c>
      <c r="B79" s="342" t="str">
        <f>สรุปงบ!B78</f>
        <v>การแนะแนวการเข้าศึกษาต่อคณะครุศาสตร์</v>
      </c>
      <c r="C79" s="12"/>
      <c r="D79" s="12"/>
      <c r="E79" s="12"/>
      <c r="F79" s="12"/>
      <c r="G79" s="10" t="str">
        <f>สรุปงบ!D78</f>
        <v>คณะครุศาสตร์</v>
      </c>
    </row>
    <row r="80" spans="1:7" s="4" customFormat="1" x14ac:dyDescent="0.2">
      <c r="A80" s="354">
        <v>12</v>
      </c>
      <c r="B80" s="342" t="str">
        <f>สรุปงบ!B79</f>
        <v>การพัฒนาหลักสูตรปรับปรุงระดับปริญญาตรีและปริญญาโท</v>
      </c>
      <c r="C80" s="12"/>
      <c r="D80" s="12"/>
      <c r="E80" s="12"/>
      <c r="F80" s="12"/>
      <c r="G80" s="10" t="str">
        <f>สรุปงบ!D79</f>
        <v>คณะวิทยาการจัดการ</v>
      </c>
    </row>
    <row r="81" spans="1:7" s="4" customFormat="1" x14ac:dyDescent="0.2">
      <c r="A81" s="354">
        <v>13</v>
      </c>
      <c r="B81" s="342" t="str">
        <f>สรุปงบ!B80</f>
        <v>การพัฒนาหลักสูตรใหม่ระดับปริญญาตรี สาขาวิชาการจัดการโลจิสติกส์และการขนส่ง</v>
      </c>
      <c r="C81" s="12"/>
      <c r="D81" s="12"/>
      <c r="E81" s="12"/>
      <c r="F81" s="12"/>
      <c r="G81" s="10" t="str">
        <f>สรุปงบ!D80</f>
        <v>คณะวิทยาการจัดการ</v>
      </c>
    </row>
    <row r="82" spans="1:7" s="4" customFormat="1" x14ac:dyDescent="0.2">
      <c r="A82" s="354">
        <v>14</v>
      </c>
      <c r="B82" s="342" t="str">
        <f>สรุปงบ!B81</f>
        <v>แนะแนวการศึกษาต่อคณะวิทยาการจัดการ ปีการศึกษา 2561</v>
      </c>
      <c r="C82" s="12"/>
      <c r="D82" s="12"/>
      <c r="E82" s="12"/>
      <c r="F82" s="12"/>
      <c r="G82" s="10" t="str">
        <f>สรุปงบ!D81</f>
        <v>คณะวิทยาการจัดการ</v>
      </c>
    </row>
    <row r="83" spans="1:7" s="4" customFormat="1" x14ac:dyDescent="0.2">
      <c r="A83" s="354">
        <v>15</v>
      </c>
      <c r="B83" s="342" t="str">
        <f>สรุปงบ!B82</f>
        <v>การรับรองหลักสูตรวิศวกรรมศาสตรบัณฑิตจากสภาวิศวกร</v>
      </c>
      <c r="C83" s="12"/>
      <c r="D83" s="12"/>
      <c r="E83" s="12"/>
      <c r="F83" s="12"/>
      <c r="G83" s="10" t="str">
        <f>สรุปงบ!D82</f>
        <v>คณะวิศวกรรมศาสตร์และเทคโนโลยีอุตสาหกรรม</v>
      </c>
    </row>
    <row r="84" spans="1:7" s="4" customFormat="1" x14ac:dyDescent="0.2">
      <c r="A84" s="354">
        <v>16</v>
      </c>
      <c r="B84" s="342" t="str">
        <f>สรุปงบ!B83</f>
        <v>แนะแนวการศึกษา ปีการศึกษา 2561 ระดับปริญญาตรี-โท</v>
      </c>
      <c r="C84" s="12"/>
      <c r="D84" s="12"/>
      <c r="E84" s="12"/>
      <c r="F84" s="12"/>
      <c r="G84" s="10" t="str">
        <f>สรุปงบ!D83</f>
        <v>คณะวิศวกรรมศาสตร์และเทคโนโลยีอุตสาหกรรม</v>
      </c>
    </row>
    <row r="85" spans="1:7" s="4" customFormat="1" x14ac:dyDescent="0.2">
      <c r="A85" s="354">
        <v>17</v>
      </c>
      <c r="B85" s="342" t="str">
        <f>สรุปงบ!B84</f>
        <v>แนะแนวการเข้าศึกษาต่อคณะวิศวกรรมศาสตร์และเทคโนโลยีอุตสาหกรรม</v>
      </c>
      <c r="C85" s="12"/>
      <c r="D85" s="12"/>
      <c r="E85" s="12"/>
      <c r="F85" s="12"/>
      <c r="G85" s="10" t="str">
        <f>สรุปงบ!D84</f>
        <v>คณะวิศวกรรมศาสตร์และเทคโนโลยีอุตสาหกรรม</v>
      </c>
    </row>
    <row r="86" spans="1:7" s="4" customFormat="1" x14ac:dyDescent="0.2">
      <c r="A86" s="354">
        <v>18</v>
      </c>
      <c r="B86" s="342" t="str">
        <f>สรุปงบ!B85</f>
        <v>พัฒนาหลักสูตรใหม่และปรับปรุงหลักสูตรให้ได้มาตรฐาน TQF</v>
      </c>
      <c r="C86" s="12"/>
      <c r="D86" s="12"/>
      <c r="E86" s="12"/>
      <c r="F86" s="12"/>
      <c r="G86" s="10" t="str">
        <f>สรุปงบ!D85</f>
        <v>คณะมนุษยศาสตร์และสังคมศาสตร์</v>
      </c>
    </row>
    <row r="87" spans="1:7" s="4" customFormat="1" x14ac:dyDescent="0.2">
      <c r="A87" s="354">
        <v>19</v>
      </c>
      <c r="B87" s="342" t="str">
        <f>สรุปงบ!B86</f>
        <v>พัฒนาระบบสารสนเทศการบริหารหลักสูตรออนไลน์</v>
      </c>
      <c r="C87" s="12"/>
      <c r="D87" s="12"/>
      <c r="E87" s="12"/>
      <c r="F87" s="12"/>
      <c r="G87" s="10" t="str">
        <f>สรุปงบ!D86</f>
        <v>สำนักส่งเสริมวิชาการและงานทะเบียน</v>
      </c>
    </row>
    <row r="88" spans="1:7" s="4" customFormat="1" x14ac:dyDescent="0.2">
      <c r="A88" s="354">
        <v>20</v>
      </c>
      <c r="B88" s="342" t="str">
        <f>สรุปงบ!B87</f>
        <v>วิจัยเพื่อพัฒนางานบริหารสำนักส่งเสริมวิชาการและงนทะเบียน</v>
      </c>
      <c r="C88" s="12"/>
      <c r="D88" s="12"/>
      <c r="E88" s="12"/>
      <c r="F88" s="12"/>
      <c r="G88" s="10" t="str">
        <f>สรุปงบ!D87</f>
        <v>สำนักส่งเสริมวิชาการและงานทะเบียน</v>
      </c>
    </row>
    <row r="89" spans="1:7" s="4" customFormat="1" x14ac:dyDescent="0.2">
      <c r="A89" s="354">
        <v>21</v>
      </c>
      <c r="B89" s="342" t="str">
        <f>สรุปงบ!B88</f>
        <v>ประชุมสัมมนาทบทวนการบริหารหลักสูตรแบบกลุ่ม Cluster</v>
      </c>
      <c r="C89" s="12"/>
      <c r="D89" s="12"/>
      <c r="E89" s="12"/>
      <c r="F89" s="12"/>
      <c r="G89" s="10" t="str">
        <f>สรุปงบ!D88</f>
        <v>สำนักส่งเสริมวิชาการและงานทะเบียน</v>
      </c>
    </row>
    <row r="90" spans="1:7" s="14" customFormat="1" ht="43.5" x14ac:dyDescent="0.2">
      <c r="A90" s="350">
        <v>2.2000000000000002</v>
      </c>
      <c r="B90" s="345" t="s">
        <v>94</v>
      </c>
      <c r="C90" s="13"/>
      <c r="D90" s="13"/>
      <c r="E90" s="13"/>
      <c r="F90" s="13"/>
      <c r="G90" s="13"/>
    </row>
    <row r="91" spans="1:7" s="296" customFormat="1" x14ac:dyDescent="0.2">
      <c r="A91" s="356" t="s">
        <v>99</v>
      </c>
      <c r="B91" s="361" t="s">
        <v>8</v>
      </c>
      <c r="C91" s="295"/>
      <c r="D91" s="295"/>
      <c r="E91" s="295"/>
      <c r="F91" s="295"/>
      <c r="G91" s="295"/>
    </row>
    <row r="92" spans="1:7" s="4" customFormat="1" x14ac:dyDescent="0.2">
      <c r="A92" s="354">
        <v>1</v>
      </c>
      <c r="B92" s="362" t="str">
        <f>สรุปงบ!B91</f>
        <v>ศึกษาดูงานสาขาวิชาคอมพิวเตอร์ (ค.บ.)</v>
      </c>
      <c r="C92" s="12"/>
      <c r="D92" s="12"/>
      <c r="E92" s="12"/>
      <c r="F92" s="12"/>
      <c r="G92" s="363" t="str">
        <f>สรุปงบ!D91</f>
        <v>คณะเทคโนโลยีสารสนเทศ</v>
      </c>
    </row>
    <row r="93" spans="1:7" s="4" customFormat="1" x14ac:dyDescent="0.2">
      <c r="A93" s="354">
        <v>2</v>
      </c>
      <c r="B93" s="362" t="str">
        <f>สรุปงบ!B92</f>
        <v>ทักษะการสอนคอมพิวเตอร์เป็นภาษาอังกฤษ</v>
      </c>
      <c r="C93" s="12"/>
      <c r="D93" s="12"/>
      <c r="E93" s="12"/>
      <c r="F93" s="12"/>
      <c r="G93" s="363" t="str">
        <f>สรุปงบ!D92</f>
        <v>คณะเทคโนโลยีสารสนเทศ</v>
      </c>
    </row>
    <row r="94" spans="1:7" s="4" customFormat="1" x14ac:dyDescent="0.2">
      <c r="A94" s="354">
        <v>3</v>
      </c>
      <c r="B94" s="362" t="str">
        <f>สรุปงบ!B93</f>
        <v>อบรมเชิงปฏิบัติการการช่วยเหลือชีวิตและความปลอดภัยทางน้ำและการปฐมพยาบาลเบื้องต้น</v>
      </c>
      <c r="C94" s="12"/>
      <c r="D94" s="12"/>
      <c r="E94" s="12"/>
      <c r="F94" s="12"/>
      <c r="G94" s="363" t="str">
        <f>สรุปงบ!D93</f>
        <v>คณะครุศาสตร์</v>
      </c>
    </row>
    <row r="95" spans="1:7" s="4" customFormat="1" x14ac:dyDescent="0.2">
      <c r="A95" s="354">
        <v>4</v>
      </c>
      <c r="B95" s="362" t="str">
        <f>สรุปงบ!B94</f>
        <v>ขยายผลนวัตกรรมการเรียนรู้โรงเรียนสาธิตสู่โรงเรียนเครือข่ายพัฒนาวิชาชีพครู (โรงเรียนกองทุนการศึกษา)</v>
      </c>
      <c r="C95" s="12"/>
      <c r="D95" s="12"/>
      <c r="E95" s="12"/>
      <c r="F95" s="12"/>
      <c r="G95" s="363" t="str">
        <f>สรุปงบ!D94</f>
        <v>คณะครุศาสตร์</v>
      </c>
    </row>
    <row r="96" spans="1:7" s="4" customFormat="1" ht="43.5" x14ac:dyDescent="0.2">
      <c r="A96" s="354">
        <v>5</v>
      </c>
      <c r="B96" s="362" t="str">
        <f>สรุปงบ!B95</f>
        <v>เสริมสร้างทักษะแห่งศตวรรษที่ 21 เพื่อความเป็นครูมืออาชีพของนักศึกษาวิชาชีพครูสู่การสร้างกระบวนการเรียนรู้ของนักเรียนโรงเรียนสาธิตมหาวิทยาลัย</v>
      </c>
      <c r="C96" s="12"/>
      <c r="D96" s="12"/>
      <c r="E96" s="12"/>
      <c r="F96" s="12"/>
      <c r="G96" s="363" t="str">
        <f>สรุปงบ!D95</f>
        <v>คณะมนุษยศาสตร์และสังคมศาสตร์</v>
      </c>
    </row>
    <row r="97" spans="1:7" s="296" customFormat="1" x14ac:dyDescent="0.2">
      <c r="A97" s="356" t="s">
        <v>100</v>
      </c>
      <c r="B97" s="341" t="s">
        <v>95</v>
      </c>
      <c r="C97" s="295"/>
      <c r="D97" s="295"/>
      <c r="E97" s="295"/>
      <c r="F97" s="295"/>
      <c r="G97" s="295"/>
    </row>
    <row r="98" spans="1:7" s="4" customFormat="1" x14ac:dyDescent="0.2">
      <c r="A98" s="354">
        <v>1</v>
      </c>
      <c r="B98" s="342" t="str">
        <f>สรุปงบ!B98</f>
        <v>พัฒนาทักษะทางวิชาการและวิชาชีพเพื่อการัจดการเรียนรู้จากการปฏิบัติการ</v>
      </c>
      <c r="C98" s="12"/>
      <c r="D98" s="12"/>
      <c r="E98" s="12"/>
      <c r="F98" s="12"/>
      <c r="G98" s="10" t="str">
        <f>สรุปงบ!D98</f>
        <v>คณะวิทยาศาสตร์และเทคโนโลยี</v>
      </c>
    </row>
    <row r="99" spans="1:7" s="4" customFormat="1" x14ac:dyDescent="0.2">
      <c r="A99" s="354">
        <v>2</v>
      </c>
      <c r="B99" s="342" t="str">
        <f>สรุปงบ!B99</f>
        <v>การศึกษาดูงานสถานประกอบการเพื่อการวิจัยพัฒนาผลิตภัณฑ์อาหาร</v>
      </c>
      <c r="C99" s="12"/>
      <c r="D99" s="12"/>
      <c r="E99" s="12"/>
      <c r="F99" s="12"/>
      <c r="G99" s="10" t="str">
        <f>สรุปงบ!D99</f>
        <v>คณะวิทยาศาสตร์และเทคโนโลยี</v>
      </c>
    </row>
    <row r="100" spans="1:7" s="4" customFormat="1" x14ac:dyDescent="0.2">
      <c r="A100" s="354">
        <v>3</v>
      </c>
      <c r="B100" s="342" t="str">
        <f>สรุปงบ!B100</f>
        <v>ค่ายวิทยาศาสตร์</v>
      </c>
      <c r="C100" s="12"/>
      <c r="D100" s="12"/>
      <c r="E100" s="12"/>
      <c r="F100" s="12"/>
      <c r="G100" s="10" t="str">
        <f>สรุปงบ!D100</f>
        <v>คณะวิทยาศาสตร์และเทคโนโลยี</v>
      </c>
    </row>
    <row r="101" spans="1:7" s="4" customFormat="1" x14ac:dyDescent="0.2">
      <c r="A101" s="354">
        <v>4</v>
      </c>
      <c r="B101" s="342" t="str">
        <f>สรุปงบ!B101</f>
        <v>สัปดาห์วิทยาศาสตร์แห่งชาติ ประจำปี 2561</v>
      </c>
      <c r="C101" s="12"/>
      <c r="D101" s="12"/>
      <c r="E101" s="12"/>
      <c r="F101" s="12"/>
      <c r="G101" s="10" t="str">
        <f>สรุปงบ!D101</f>
        <v>คณะวิทยาศาสตร์และเทคโนโลยี</v>
      </c>
    </row>
    <row r="102" spans="1:7" s="4" customFormat="1" x14ac:dyDescent="0.2">
      <c r="A102" s="354">
        <v>5</v>
      </c>
      <c r="B102" s="342" t="str">
        <f>สรุปงบ!B102</f>
        <v>แนะแนวการศึกษาต่อคณะวิทยาศาสตร์และเทคโนโลยี</v>
      </c>
      <c r="C102" s="12"/>
      <c r="D102" s="12"/>
      <c r="E102" s="12"/>
      <c r="F102" s="12"/>
      <c r="G102" s="10" t="str">
        <f>สรุปงบ!D102</f>
        <v>คณะวิทยาศาสตร์และเทคโนโลยี</v>
      </c>
    </row>
    <row r="103" spans="1:7" s="4" customFormat="1" x14ac:dyDescent="0.2">
      <c r="A103" s="354">
        <v>6</v>
      </c>
      <c r="B103" s="342" t="str">
        <f>สรุปงบ!B103</f>
        <v>อบรมการทำยาสมุนไพรสำหรับนักศึกษา</v>
      </c>
      <c r="C103" s="12"/>
      <c r="D103" s="12"/>
      <c r="E103" s="12"/>
      <c r="F103" s="12"/>
      <c r="G103" s="10" t="str">
        <f>สรุปงบ!D103</f>
        <v>คณะพยาบาลศาสตร์</v>
      </c>
    </row>
    <row r="104" spans="1:7" s="4" customFormat="1" x14ac:dyDescent="0.2">
      <c r="A104" s="354">
        <v>7</v>
      </c>
      <c r="B104" s="342" t="str">
        <f>สรุปงบ!B104</f>
        <v>การพัฒนาห้องเรียนแบบ Active learning classroom : Pre-Clinic แพทย์แผนไทย</v>
      </c>
      <c r="C104" s="12"/>
      <c r="D104" s="12"/>
      <c r="E104" s="12"/>
      <c r="F104" s="12"/>
      <c r="G104" s="10" t="str">
        <f>สรุปงบ!D104</f>
        <v>คณะพยาบาลศาสตร์</v>
      </c>
    </row>
    <row r="105" spans="1:7" s="4" customFormat="1" x14ac:dyDescent="0.2">
      <c r="A105" s="354">
        <v>8</v>
      </c>
      <c r="B105" s="342" t="str">
        <f>สรุปงบ!B105</f>
        <v>พัฒนาการเรียนการสอนที่เน้นการเรียนรู้จากการปฏิบัติ (IPE) (ENG)</v>
      </c>
      <c r="C105" s="12"/>
      <c r="D105" s="12"/>
      <c r="E105" s="12"/>
      <c r="F105" s="12"/>
      <c r="G105" s="10" t="str">
        <f>สรุปงบ!D105</f>
        <v>คณะพยาบาลศาสตร์</v>
      </c>
    </row>
    <row r="106" spans="1:7" s="4" customFormat="1" x14ac:dyDescent="0.2">
      <c r="A106" s="354">
        <v>9</v>
      </c>
      <c r="B106" s="342" t="str">
        <f>สรุปงบ!B106</f>
        <v>ฝึกปฏิบัติการสอนนักศึกษาสร้างสื่อการเรียนการสอนด้วยตนเอง</v>
      </c>
      <c r="C106" s="12"/>
      <c r="D106" s="12"/>
      <c r="E106" s="12"/>
      <c r="F106" s="12"/>
      <c r="G106" s="10" t="str">
        <f>สรุปงบ!D106</f>
        <v>คณะเทคโนโลยีสารสนเทศ</v>
      </c>
    </row>
    <row r="107" spans="1:7" s="4" customFormat="1" x14ac:dyDescent="0.2">
      <c r="A107" s="354">
        <v>10</v>
      </c>
      <c r="B107" s="342" t="str">
        <f>สรุปงบ!B107</f>
        <v>การพัฒนาทักษะด้วยแผนภาพของนักศึกษาคณะเทคโนโลยีสารสนเทศ</v>
      </c>
      <c r="C107" s="12"/>
      <c r="D107" s="12"/>
      <c r="E107" s="12"/>
      <c r="F107" s="12"/>
      <c r="G107" s="10" t="str">
        <f>สรุปงบ!D107</f>
        <v>คณะเทคโนโลยีสารสนเทศ</v>
      </c>
    </row>
    <row r="108" spans="1:7" s="4" customFormat="1" x14ac:dyDescent="0.2">
      <c r="A108" s="354">
        <v>11</v>
      </c>
      <c r="B108" s="342" t="str">
        <f>สรุปงบ!B108</f>
        <v>การพัฒนากระบวนการการเรียนการสอนเทคโนโลยีสารสนเทศที่เน้นการเรียนรู้จากการปฏิบัติ</v>
      </c>
      <c r="C108" s="12"/>
      <c r="D108" s="12"/>
      <c r="E108" s="12"/>
      <c r="F108" s="12"/>
      <c r="G108" s="10" t="str">
        <f>สรุปงบ!D108</f>
        <v>คณะเทคโนโลยีสารสนเทศ</v>
      </c>
    </row>
    <row r="109" spans="1:7" s="4" customFormat="1" x14ac:dyDescent="0.2">
      <c r="A109" s="354">
        <v>12</v>
      </c>
      <c r="B109" s="342" t="str">
        <f>สรุปงบ!B109</f>
        <v>การฝึกทักษะทางคณิตศาสตร์แบบ STEM Edu สำหรับนักศึกษาสาขาวิทยาการคอมพิวเตอร์</v>
      </c>
      <c r="C109" s="12"/>
      <c r="D109" s="12"/>
      <c r="E109" s="12"/>
      <c r="F109" s="12"/>
      <c r="G109" s="10" t="str">
        <f>สรุปงบ!D109</f>
        <v>คณะเทคโนโลยีสารสนเทศ</v>
      </c>
    </row>
    <row r="110" spans="1:7" s="4" customFormat="1" x14ac:dyDescent="0.2">
      <c r="A110" s="354">
        <v>13</v>
      </c>
      <c r="B110" s="342" t="str">
        <f>สรุปงบ!B110</f>
        <v>ฝึกปฏิบัติสร้างอากาศยานไร้คนขับสำหรับงานเกษตรแบบบินอัตโนมัตินำรองด้วยระบบดาวเทียม</v>
      </c>
      <c r="C110" s="12"/>
      <c r="D110" s="12"/>
      <c r="E110" s="12"/>
      <c r="F110" s="12"/>
      <c r="G110" s="10" t="str">
        <f>สรุปงบ!D110</f>
        <v>คณะเทคโนโลยีสารสนเทศ</v>
      </c>
    </row>
    <row r="111" spans="1:7" s="4" customFormat="1" x14ac:dyDescent="0.2">
      <c r="A111" s="354">
        <v>14</v>
      </c>
      <c r="B111" s="342" t="str">
        <f>สรุปงบ!B111</f>
        <v>ฝึกปฏิบัติสร้างรถอัตโนมัตินำร่องด้วยระบบดาวเทียม</v>
      </c>
      <c r="C111" s="12"/>
      <c r="D111" s="12"/>
      <c r="E111" s="12"/>
      <c r="F111" s="12"/>
      <c r="G111" s="10" t="str">
        <f>สรุปงบ!D111</f>
        <v>คณะเทคโนโลยีสารสนเทศ</v>
      </c>
    </row>
    <row r="112" spans="1:7" s="4" customFormat="1" x14ac:dyDescent="0.2">
      <c r="A112" s="354">
        <v>15</v>
      </c>
      <c r="B112" s="342" t="str">
        <f>สรุปงบ!B112</f>
        <v>อบรเชิงปฏิบัติการสร้างแอพพลิเคชั่นด้วย App inventor 2 สำหรับนักศึกษาคอมพิวเตอร์ประยุกต์</v>
      </c>
      <c r="C112" s="12"/>
      <c r="D112" s="12"/>
      <c r="E112" s="12"/>
      <c r="F112" s="12"/>
      <c r="G112" s="10" t="str">
        <f>สรุปงบ!D112</f>
        <v>คณะเทคโนโลยีสารสนเทศ</v>
      </c>
    </row>
    <row r="113" spans="1:7" s="4" customFormat="1" x14ac:dyDescent="0.2">
      <c r="A113" s="354">
        <v>16</v>
      </c>
      <c r="B113" s="342" t="str">
        <f>สรุปงบ!B113</f>
        <v>การอบรมเชิงปฏิบัติการการเป็นผู้ตัดสินกีฬากรีฑา</v>
      </c>
      <c r="C113" s="12"/>
      <c r="D113" s="12"/>
      <c r="E113" s="12"/>
      <c r="F113" s="12"/>
      <c r="G113" s="10" t="str">
        <f>สรุปงบ!D113</f>
        <v>คณะครุศาสตร์</v>
      </c>
    </row>
    <row r="114" spans="1:7" s="4" customFormat="1" x14ac:dyDescent="0.2">
      <c r="A114" s="354">
        <v>17</v>
      </c>
      <c r="B114" s="342" t="str">
        <f>สรุปงบ!B114</f>
        <v>การอบรมเชิงปฏิบัติการทักษะกีฬา คริกเก็ต</v>
      </c>
      <c r="C114" s="12"/>
      <c r="D114" s="12"/>
      <c r="E114" s="12"/>
      <c r="F114" s="12"/>
      <c r="G114" s="10" t="str">
        <f>สรุปงบ!D114</f>
        <v>คณะครุศาสตร์</v>
      </c>
    </row>
    <row r="115" spans="1:7" s="4" customFormat="1" x14ac:dyDescent="0.2">
      <c r="A115" s="354">
        <v>18</v>
      </c>
      <c r="B115" s="342" t="str">
        <f>สรุปงบ!B115</f>
        <v>การอบรมเชิงปฏิบัติการการเป็นผู้ตัดสินฟุตซอล</v>
      </c>
      <c r="C115" s="12"/>
      <c r="D115" s="12"/>
      <c r="E115" s="12"/>
      <c r="F115" s="12"/>
      <c r="G115" s="10" t="str">
        <f>สรุปงบ!D115</f>
        <v>คณะครุศาสตร์</v>
      </c>
    </row>
    <row r="116" spans="1:7" s="4" customFormat="1" x14ac:dyDescent="0.2">
      <c r="A116" s="354">
        <v>19</v>
      </c>
      <c r="B116" s="342" t="str">
        <f>สรุปงบ!B116</f>
        <v>การอบรมเชิงปฏิบัติการการเป็นผู้ตัดสินกีฬาบาสเกตบอล</v>
      </c>
      <c r="C116" s="12"/>
      <c r="D116" s="12"/>
      <c r="E116" s="12"/>
      <c r="F116" s="12"/>
      <c r="G116" s="10" t="str">
        <f>สรุปงบ!D116</f>
        <v>คณะครุศาสตร์</v>
      </c>
    </row>
    <row r="117" spans="1:7" s="4" customFormat="1" x14ac:dyDescent="0.2">
      <c r="A117" s="354">
        <v>20</v>
      </c>
      <c r="B117" s="342" t="str">
        <f>สรุปงบ!B117</f>
        <v>การพัฒนาการจัดการเรียนรู้ Active Learning เพื่อพัฒนาทักษะที่จำเป็นในศตวรรษที่ 21</v>
      </c>
      <c r="C117" s="12"/>
      <c r="D117" s="12"/>
      <c r="E117" s="12"/>
      <c r="F117" s="12"/>
      <c r="G117" s="10" t="str">
        <f>สรุปงบ!D117</f>
        <v>คณะครุศาสตร์</v>
      </c>
    </row>
    <row r="118" spans="1:7" s="4" customFormat="1" x14ac:dyDescent="0.2">
      <c r="A118" s="354">
        <v>21</v>
      </c>
      <c r="B118" s="342" t="str">
        <f>สรุปงบ!B118</f>
        <v>การศึกษาดูงานการจัดการศึกษาด้วยกระบวนการ PLC (Professional Learning Community)</v>
      </c>
      <c r="C118" s="12"/>
      <c r="D118" s="12"/>
      <c r="E118" s="12"/>
      <c r="F118" s="12"/>
      <c r="G118" s="10" t="str">
        <f>สรุปงบ!D118</f>
        <v>คณะครุศาสตร์</v>
      </c>
    </row>
    <row r="119" spans="1:7" s="4" customFormat="1" x14ac:dyDescent="0.2">
      <c r="A119" s="354">
        <v>22</v>
      </c>
      <c r="B119" s="342" t="str">
        <f>สรุปงบ!B119</f>
        <v>การพัฒนาการเรียนการสอน Stem Education ให้แก่นักศึกษาครูปฐมวัย</v>
      </c>
      <c r="C119" s="12"/>
      <c r="D119" s="12"/>
      <c r="E119" s="12"/>
      <c r="F119" s="12"/>
      <c r="G119" s="10" t="str">
        <f>สรุปงบ!D119</f>
        <v>คณะครุศาสตร์</v>
      </c>
    </row>
    <row r="120" spans="1:7" s="4" customFormat="1" x14ac:dyDescent="0.2">
      <c r="A120" s="354">
        <v>23</v>
      </c>
      <c r="B120" s="342" t="str">
        <f>สรุปงบ!B120</f>
        <v>การฝึกอบรมวิชาผู้กำกับลูกเสือสำรอง ขั้นความรู้เบื้องต้น และการฝึกอบรมวิชาผู้กำกับลูกเสือสามัญรุ่นใหญ่ ชั้นความรู้เบื้องต้น</v>
      </c>
      <c r="C120" s="12"/>
      <c r="D120" s="12"/>
      <c r="E120" s="12"/>
      <c r="F120" s="12"/>
      <c r="G120" s="10" t="str">
        <f>สรุปงบ!D120</f>
        <v>คณะครุศาสตร์</v>
      </c>
    </row>
    <row r="121" spans="1:7" s="4" customFormat="1" x14ac:dyDescent="0.2">
      <c r="A121" s="354">
        <v>24</v>
      </c>
      <c r="B121" s="342" t="str">
        <f>สรุปงบ!B121</f>
        <v>การพัฒนากระบวนการเรียนการสอน การฝึกประสบการณ์วิชาชีพครู 13 สาขาวิชา และโรงเรียนเครือข่าย</v>
      </c>
      <c r="C121" s="12"/>
      <c r="D121" s="12"/>
      <c r="E121" s="12"/>
      <c r="F121" s="12"/>
      <c r="G121" s="10" t="str">
        <f>สรุปงบ!D121</f>
        <v>คณะครุศาสตร์</v>
      </c>
    </row>
    <row r="122" spans="1:7" s="4" customFormat="1" x14ac:dyDescent="0.2">
      <c r="A122" s="354">
        <v>25</v>
      </c>
      <c r="B122" s="342" t="str">
        <f>สรุปงบ!B122</f>
        <v>การจัดทำสารนิทัศน์เพื่อส่งเสริมการเรียนรู้ของนักศึกษาครูปฐมวัย</v>
      </c>
      <c r="C122" s="12"/>
      <c r="D122" s="12"/>
      <c r="E122" s="12"/>
      <c r="F122" s="12"/>
      <c r="G122" s="10" t="str">
        <f>สรุปงบ!D122</f>
        <v>คณะครุศาสตร์</v>
      </c>
    </row>
    <row r="123" spans="1:7" s="4" customFormat="1" x14ac:dyDescent="0.2">
      <c r="A123" s="354">
        <v>26</v>
      </c>
      <c r="B123" s="342" t="str">
        <f>สรุปงบ!B123</f>
        <v>ส่งเสริมการเรียนรู้โดยใช้โครงการเพื่อพัฒนาความเป็นครู</v>
      </c>
      <c r="C123" s="12"/>
      <c r="D123" s="12"/>
      <c r="E123" s="12"/>
      <c r="F123" s="12"/>
      <c r="G123" s="10" t="str">
        <f>สรุปงบ!D123</f>
        <v>คณะครุศาสตร์</v>
      </c>
    </row>
    <row r="124" spans="1:7" s="4" customFormat="1" x14ac:dyDescent="0.2">
      <c r="A124" s="354">
        <v>27</v>
      </c>
      <c r="B124" s="342" t="str">
        <f>สรุปงบ!B124</f>
        <v>การพัฒนาศักยภาพการเรียนรู้ในศตวรรษที่ 21</v>
      </c>
      <c r="C124" s="12"/>
      <c r="D124" s="12"/>
      <c r="E124" s="12"/>
      <c r="F124" s="12"/>
      <c r="G124" s="10" t="str">
        <f>สรุปงบ!D124</f>
        <v>คณะครุศาสตร์</v>
      </c>
    </row>
    <row r="125" spans="1:7" s="4" customFormat="1" ht="43.5" x14ac:dyDescent="0.2">
      <c r="A125" s="354">
        <v>28</v>
      </c>
      <c r="B125" s="342" t="str">
        <f>สรุปงบ!B125</f>
        <v>การพัฒนาทักษะการเรียนรู้ตามกรอบมาตรฐานคุณวุฒิการศึกษาด้วยกระบวนการเรียนรู้จากการปฏิบัติและแนว STEM Education ของนักศึกษาสาขาพลศึกษา</v>
      </c>
      <c r="C125" s="12"/>
      <c r="D125" s="12"/>
      <c r="E125" s="12"/>
      <c r="F125" s="12"/>
      <c r="G125" s="10" t="str">
        <f>สรุปงบ!D125</f>
        <v>คณะครุศาสตร์</v>
      </c>
    </row>
    <row r="126" spans="1:7" s="4" customFormat="1" x14ac:dyDescent="0.2">
      <c r="A126" s="354">
        <v>29</v>
      </c>
      <c r="B126" s="342" t="str">
        <f>สรุปงบ!B126</f>
        <v>การเรียนรู้จากการปฏิบัติจริงวิชาการเป็นผู้นำนันทนาการและการอยู่ค่ายพักแรม</v>
      </c>
      <c r="C126" s="12"/>
      <c r="D126" s="12"/>
      <c r="E126" s="12"/>
      <c r="F126" s="12"/>
      <c r="G126" s="10" t="str">
        <f>สรุปงบ!D126</f>
        <v>คณะครุศาสตร์</v>
      </c>
    </row>
    <row r="127" spans="1:7" s="4" customFormat="1" x14ac:dyDescent="0.2">
      <c r="A127" s="354">
        <v>30</v>
      </c>
      <c r="B127" s="342" t="str">
        <f>สรุปงบ!B127</f>
        <v>จัดหาทรัพยากรสารสนเทศเพื่อสนับสนุนการเรียนรู้ตามความต้องการของหลักสูตร</v>
      </c>
      <c r="C127" s="12"/>
      <c r="D127" s="12"/>
      <c r="E127" s="12"/>
      <c r="F127" s="12"/>
      <c r="G127" s="10" t="str">
        <f>สรุปงบ!D127</f>
        <v>สำนักวิทยบริการและเทคโนโลยีสารสนเทศ</v>
      </c>
    </row>
    <row r="128" spans="1:7" s="4" customFormat="1" x14ac:dyDescent="0.2">
      <c r="A128" s="354">
        <v>31</v>
      </c>
      <c r="B128" s="342" t="str">
        <f>สรุปงบ!B128</f>
        <v>พัฒนาระบบห้องสมุดเทคโนโลยี RFID (Radio Frequency Identification) (เพิ่มเติม)</v>
      </c>
      <c r="C128" s="12"/>
      <c r="D128" s="12"/>
      <c r="E128" s="12"/>
      <c r="F128" s="12"/>
      <c r="G128" s="10" t="str">
        <f>สรุปงบ!D128</f>
        <v>สำนักวิทยบริการและเทคโนโลยีสารสนเทศ</v>
      </c>
    </row>
    <row r="129" spans="1:7" s="4" customFormat="1" x14ac:dyDescent="0.2">
      <c r="A129" s="354">
        <v>32</v>
      </c>
      <c r="B129" s="342" t="str">
        <f>สรุปงบ!B129</f>
        <v>พัฒนาระบบอุปกรณ์การเรียนรู้สื่อออนไลน์</v>
      </c>
      <c r="C129" s="12"/>
      <c r="D129" s="12"/>
      <c r="E129" s="12"/>
      <c r="F129" s="12"/>
      <c r="G129" s="10" t="str">
        <f>สรุปงบ!D129</f>
        <v>สำนักวิทยบริการและเทคโนโลยีสารสนเทศ</v>
      </c>
    </row>
    <row r="130" spans="1:7" s="4" customFormat="1" x14ac:dyDescent="0.2">
      <c r="A130" s="354">
        <v>33</v>
      </c>
      <c r="B130" s="342" t="str">
        <f>สรุปงบ!B130</f>
        <v>พัฒนาระบบห้องสมุดอัตโนมัติ</v>
      </c>
      <c r="C130" s="12"/>
      <c r="D130" s="12"/>
      <c r="E130" s="12"/>
      <c r="F130" s="12"/>
      <c r="G130" s="10" t="str">
        <f>สรุปงบ!D130</f>
        <v>สำนักวิทยบริการและเทคโนโลยีสารสนเทศ</v>
      </c>
    </row>
    <row r="131" spans="1:7" s="4" customFormat="1" x14ac:dyDescent="0.2">
      <c r="A131" s="354">
        <v>34</v>
      </c>
      <c r="B131" s="342" t="str">
        <f>สรุปงบ!B131</f>
        <v>การฝึกทักษะการเลี้ยงปลาดุก</v>
      </c>
      <c r="C131" s="12"/>
      <c r="D131" s="12"/>
      <c r="E131" s="12"/>
      <c r="F131" s="12"/>
      <c r="G131" s="10" t="str">
        <f>สรุปงบ!D131</f>
        <v>คณะเทคโนโลยีการเกษตร</v>
      </c>
    </row>
    <row r="132" spans="1:7" s="4" customFormat="1" x14ac:dyDescent="0.2">
      <c r="A132" s="354">
        <v>35</v>
      </c>
      <c r="B132" s="342" t="str">
        <f>สรุปงบ!B132</f>
        <v>การเพาะพันธุ์ปลานิลแปลงเพศ</v>
      </c>
      <c r="C132" s="12"/>
      <c r="D132" s="12"/>
      <c r="E132" s="12"/>
      <c r="F132" s="12"/>
      <c r="G132" s="10" t="str">
        <f>สรุปงบ!D132</f>
        <v>คณะเทคโนโลยีการเกษตร</v>
      </c>
    </row>
    <row r="133" spans="1:7" s="4" customFormat="1" x14ac:dyDescent="0.2">
      <c r="A133" s="354">
        <v>36</v>
      </c>
      <c r="B133" s="342" t="str">
        <f>สรุปงบ!B133</f>
        <v>พัฒนาการจัดการเรียนรู้แบบ Action Learning คณะเทคโนโลยีการเกษตร</v>
      </c>
      <c r="C133" s="12"/>
      <c r="D133" s="12"/>
      <c r="E133" s="12"/>
      <c r="F133" s="12"/>
      <c r="G133" s="10" t="str">
        <f>สรุปงบ!D133</f>
        <v>คณะเทคโนโลยีการเกษตร</v>
      </c>
    </row>
    <row r="134" spans="1:7" s="4" customFormat="1" x14ac:dyDescent="0.2">
      <c r="A134" s="354">
        <v>37</v>
      </c>
      <c r="B134" s="342" t="str">
        <f>สรุปงบ!B134</f>
        <v>การพัฒนาทักษะวิชาขีพเกษตรโดยใช้รูปแบบบริษัทจำลอง</v>
      </c>
      <c r="C134" s="12"/>
      <c r="D134" s="12"/>
      <c r="E134" s="12"/>
      <c r="F134" s="12"/>
      <c r="G134" s="10" t="str">
        <f>สรุปงบ!D134</f>
        <v>คณะเทคโนโลยีการเกษตร</v>
      </c>
    </row>
    <row r="135" spans="1:7" s="4" customFormat="1" x14ac:dyDescent="0.2">
      <c r="A135" s="354">
        <v>38</v>
      </c>
      <c r="B135" s="342" t="str">
        <f>สรุปงบ!B135</f>
        <v>การเรียนรู้เชิงปฏิบัติการด้านการจัดร้านค้าร่วมกับชุมชนและการสื่อสารอย่างสร้างสรรค์</v>
      </c>
      <c r="C135" s="12"/>
      <c r="D135" s="12"/>
      <c r="E135" s="12"/>
      <c r="F135" s="12"/>
      <c r="G135" s="10" t="str">
        <f>สรุปงบ!D135</f>
        <v>คณะวิทยาการจัดการ</v>
      </c>
    </row>
    <row r="136" spans="1:7" s="4" customFormat="1" ht="43.5" x14ac:dyDescent="0.2">
      <c r="A136" s="354">
        <v>39</v>
      </c>
      <c r="B136" s="342" t="str">
        <f>สรุปงบ!B136</f>
        <v>การเรียนเชิงปฏิบัติการด้านการออกแบบนวัตกรรมด้านการจัดการสารสนเทศทางธุรกิจของสาขาวิชาการจัดการสารสนเทศทางธุรกิจ</v>
      </c>
      <c r="C136" s="12"/>
      <c r="D136" s="12"/>
      <c r="E136" s="12"/>
      <c r="F136" s="12"/>
      <c r="G136" s="10" t="str">
        <f>สรุปงบ!D136</f>
        <v>คณะวิทยาการจัดการ</v>
      </c>
    </row>
    <row r="137" spans="1:7" s="4" customFormat="1" x14ac:dyDescent="0.2">
      <c r="A137" s="354">
        <v>40</v>
      </c>
      <c r="B137" s="342" t="str">
        <f>สรุปงบ!B137</f>
        <v>ผู้ประกอบการรุ่นเยาว์พัฒนาทักษะการเรียนรู้ในศตวรรษที่ 21</v>
      </c>
      <c r="C137" s="12"/>
      <c r="D137" s="12"/>
      <c r="E137" s="12"/>
      <c r="F137" s="12"/>
      <c r="G137" s="10" t="str">
        <f>สรุปงบ!D137</f>
        <v>คณะวิทยาการจัดการ</v>
      </c>
    </row>
    <row r="138" spans="1:7" s="4" customFormat="1" x14ac:dyDescent="0.2">
      <c r="A138" s="354">
        <v>41</v>
      </c>
      <c r="B138" s="342" t="str">
        <f>สรุปงบ!B138</f>
        <v>การพัฒนาความรู้และทักษะทางวิชาการ และวิชาชีพ สาขาบริหารธุรกิจ</v>
      </c>
      <c r="C138" s="12"/>
      <c r="D138" s="12"/>
      <c r="E138" s="12"/>
      <c r="F138" s="12"/>
      <c r="G138" s="10" t="str">
        <f>สรุปงบ!D138</f>
        <v>คณะวิทยาการจัดการ</v>
      </c>
    </row>
    <row r="139" spans="1:7" s="4" customFormat="1" x14ac:dyDescent="0.2">
      <c r="A139" s="354">
        <v>42</v>
      </c>
      <c r="B139" s="342" t="str">
        <f>สรุปงบ!B139</f>
        <v>การพัฒนาความรู้และทักษะทางวิชาการ และวิชาชีพ สาขานิเทศศาสตร์ (สื่อสาร)</v>
      </c>
      <c r="C139" s="12"/>
      <c r="D139" s="12"/>
      <c r="E139" s="12"/>
      <c r="F139" s="12"/>
      <c r="G139" s="10" t="str">
        <f>สรุปงบ!D139</f>
        <v>คณะวิทยาการจัดการ</v>
      </c>
    </row>
    <row r="140" spans="1:7" s="4" customFormat="1" x14ac:dyDescent="0.2">
      <c r="A140" s="354">
        <v>43</v>
      </c>
      <c r="B140" s="342" t="str">
        <f>สรุปงบ!B140</f>
        <v>การพัฒนาความรู้และทักษะทางวิชาการ และวิชาชีพ สาขานิเทศศาสตร์ (วิทยุโทรทัศน์)</v>
      </c>
      <c r="C140" s="12"/>
      <c r="D140" s="12"/>
      <c r="E140" s="12"/>
      <c r="F140" s="12"/>
      <c r="G140" s="10" t="str">
        <f>สรุปงบ!D140</f>
        <v>คณะวิทยาการจัดการ</v>
      </c>
    </row>
    <row r="141" spans="1:7" s="4" customFormat="1" x14ac:dyDescent="0.2">
      <c r="A141" s="354">
        <v>44</v>
      </c>
      <c r="B141" s="342" t="str">
        <f>สรุปงบ!B141</f>
        <v>สร้างนักบัญชีคุณภาพรุ่นใหม่ (Young &amp; Smart Accountants)</v>
      </c>
      <c r="C141" s="12"/>
      <c r="D141" s="12"/>
      <c r="E141" s="12"/>
      <c r="F141" s="12"/>
      <c r="G141" s="10" t="str">
        <f>สรุปงบ!D141</f>
        <v>คณะวิทยาการจัดการ</v>
      </c>
    </row>
    <row r="142" spans="1:7" s="4" customFormat="1" x14ac:dyDescent="0.2">
      <c r="A142" s="354">
        <v>45</v>
      </c>
      <c r="B142" s="342" t="str">
        <f>สรุปงบ!B142</f>
        <v>ศึกษาดูงานสถานประกอบการและเทคโนโลยีการผลิต</v>
      </c>
      <c r="C142" s="12"/>
      <c r="D142" s="12"/>
      <c r="E142" s="12"/>
      <c r="F142" s="12"/>
      <c r="G142" s="10" t="str">
        <f>สรุปงบ!D142</f>
        <v>คณะวิศวกรรมศาสตร์และเทคโนโลยีอุตสาหกรรม</v>
      </c>
    </row>
    <row r="143" spans="1:7" s="4" customFormat="1" x14ac:dyDescent="0.2">
      <c r="A143" s="354">
        <v>46</v>
      </c>
      <c r="B143" s="342" t="str">
        <f>สรุปงบ!B143</f>
        <v>อบรมเชิงปฏิบัติการเพื่อทักษะวิชาชีพทางด้านเทคโนโลยีอุตสาหกรรม</v>
      </c>
      <c r="C143" s="12"/>
      <c r="D143" s="12"/>
      <c r="E143" s="12"/>
      <c r="F143" s="12"/>
      <c r="G143" s="10" t="str">
        <f>สรุปงบ!D143</f>
        <v>คณะวิศวกรรมศาสตร์และเทคโนโลยีอุตสาหกรรม</v>
      </c>
    </row>
    <row r="144" spans="1:7" s="4" customFormat="1" x14ac:dyDescent="0.2">
      <c r="A144" s="354">
        <v>47</v>
      </c>
      <c r="B144" s="342" t="str">
        <f>สรุปงบ!B144</f>
        <v>อบรมและฝึกปฏิบัติการโปรแกรมสำเร็จรูปเพื่อการวิเคราะห์ข้อมูล</v>
      </c>
      <c r="C144" s="12"/>
      <c r="D144" s="12"/>
      <c r="E144" s="12"/>
      <c r="F144" s="12"/>
      <c r="G144" s="10" t="str">
        <f>สรุปงบ!D144</f>
        <v>คณะวิศวกรรมศาสตร์และเทคโนโลยีอุตสาหกรรม</v>
      </c>
    </row>
    <row r="145" spans="1:7" s="4" customFormat="1" x14ac:dyDescent="0.2">
      <c r="A145" s="354">
        <v>48</v>
      </c>
      <c r="B145" s="342" t="str">
        <f>สรุปงบ!B145</f>
        <v>อบรมและฝึกปฏิบัติการโปรแกรมสำเร็จรูปเพื่อการออกแบบทางวิศวกรรม</v>
      </c>
      <c r="C145" s="12"/>
      <c r="D145" s="12"/>
      <c r="E145" s="12"/>
      <c r="F145" s="12"/>
      <c r="G145" s="10" t="str">
        <f>สรุปงบ!D145</f>
        <v>คณะวิศวกรรมศาสตร์และเทคโนโลยีอุตสาหกรรม</v>
      </c>
    </row>
    <row r="146" spans="1:7" s="4" customFormat="1" ht="43.5" x14ac:dyDescent="0.2">
      <c r="A146" s="354">
        <v>49</v>
      </c>
      <c r="B146" s="342" t="str">
        <f>สรุปงบ!B146</f>
        <v>พัฒนาฝึกปฏิบัติของนักศึกษาชั้นปีที่ 3-4 สาขาวิศวกรรมสารสนเทศและการสื่อสาร ด้านการออกแบบแผ่นวงจรพิมพ์และการเขียนชุดคำสั่งสำฟรับแผ่นวงจรพิมพ์เพื่อการสื่อสารข้อมูล</v>
      </c>
      <c r="C146" s="12"/>
      <c r="D146" s="12"/>
      <c r="E146" s="12"/>
      <c r="F146" s="12"/>
      <c r="G146" s="10" t="str">
        <f>สรุปงบ!D146</f>
        <v>คณะวิศวกรรมศาสตร์และเทคโนโลยีอุตสาหกรรม</v>
      </c>
    </row>
    <row r="147" spans="1:7" s="4" customFormat="1" x14ac:dyDescent="0.2">
      <c r="A147" s="354">
        <v>50</v>
      </c>
      <c r="B147" s="342" t="str">
        <f>สรุปงบ!B147</f>
        <v>พัฒนาฝึกปฏิบัติการเข้าสายสัญญาณ เพื่อการแข่งขันสุดยอดฝีมือสายสัญญาณ</v>
      </c>
      <c r="C147" s="12"/>
      <c r="D147" s="12"/>
      <c r="E147" s="12"/>
      <c r="F147" s="12"/>
      <c r="G147" s="10" t="str">
        <f>สรุปงบ!D147</f>
        <v>คณะวิศวกรรมศาสตร์และเทคโนโลยีอุตสาหกรรม</v>
      </c>
    </row>
    <row r="148" spans="1:7" s="4" customFormat="1" x14ac:dyDescent="0.2">
      <c r="A148" s="354">
        <v>51</v>
      </c>
      <c r="B148" s="342" t="str">
        <f>สรุปงบ!B148</f>
        <v>การศึกษาสถาปัตยกรรมและการออกแบบ (Architectural and Design Education)</v>
      </c>
      <c r="C148" s="12"/>
      <c r="D148" s="12"/>
      <c r="E148" s="12"/>
      <c r="F148" s="12"/>
      <c r="G148" s="10" t="str">
        <f>สรุปงบ!D148</f>
        <v>คณะวิศวกรรมศาสตร์และเทคโนโลยีอุตสาหกรรม</v>
      </c>
    </row>
    <row r="149" spans="1:7" s="4" customFormat="1" x14ac:dyDescent="0.2">
      <c r="A149" s="354">
        <v>52</v>
      </c>
      <c r="B149" s="342" t="str">
        <f>สรุปงบ!B149</f>
        <v>ปรับปรุงห้องปฏิบัติและจัดหาสื่อการเรียนเพื่อสนับสนุนการเรียนรู้จากการปฏิบัติ</v>
      </c>
      <c r="C149" s="12"/>
      <c r="D149" s="12"/>
      <c r="E149" s="12"/>
      <c r="F149" s="12"/>
      <c r="G149" s="10" t="str">
        <f>สรุปงบ!D149</f>
        <v>คณะมนุษยศาสตร์และสังคมศาสตร์</v>
      </c>
    </row>
    <row r="150" spans="1:7" s="4" customFormat="1" x14ac:dyDescent="0.2">
      <c r="A150" s="354">
        <v>53</v>
      </c>
      <c r="B150" s="342" t="str">
        <f>สรุปงบ!B150</f>
        <v>อบรมเชิงปฏิบัติการผ่านกระบวนการจัดค่ายเพื่อพัฒนา Active Learning สำหรับนักศึกษาครู คณะมนุษย์ฯ ด้วย STEM Edu</v>
      </c>
      <c r="C150" s="12"/>
      <c r="D150" s="12"/>
      <c r="E150" s="12"/>
      <c r="F150" s="12"/>
      <c r="G150" s="10" t="str">
        <f>สรุปงบ!D150</f>
        <v>คณะมนุษยศาสตร์และสังคมศาสตร์</v>
      </c>
    </row>
    <row r="151" spans="1:7" s="4" customFormat="1" x14ac:dyDescent="0.2">
      <c r="A151" s="354">
        <v>54</v>
      </c>
      <c r="B151" s="342" t="str">
        <f>สรุปงบ!B151</f>
        <v>English Camp และละครภาษาอังกฤษเพื่อฝึกปฏิบัติการใช้ภาษาอังกฤษในสถานการณ์จำลอง</v>
      </c>
      <c r="C151" s="12"/>
      <c r="D151" s="12"/>
      <c r="E151" s="12"/>
      <c r="F151" s="12"/>
      <c r="G151" s="10" t="str">
        <f>สรุปงบ!D151</f>
        <v>คณะมนุษยศาสตร์และสังคมศาสตร์</v>
      </c>
    </row>
    <row r="152" spans="1:7" s="4" customFormat="1" x14ac:dyDescent="0.2">
      <c r="A152" s="354">
        <v>55</v>
      </c>
      <c r="B152" s="342" t="str">
        <f>สรุปงบ!B152</f>
        <v>ค่ายพัฒนาสื่อศิลปะสร้างสรรค์เพื่อน้อง</v>
      </c>
      <c r="C152" s="12"/>
      <c r="D152" s="12"/>
      <c r="E152" s="12"/>
      <c r="F152" s="12"/>
      <c r="G152" s="10" t="str">
        <f>สรุปงบ!D152</f>
        <v>คณะมนุษยศาสตร์และสังคมศาสตร์</v>
      </c>
    </row>
    <row r="153" spans="1:7" s="4" customFormat="1" x14ac:dyDescent="0.2">
      <c r="A153" s="354">
        <v>56</v>
      </c>
      <c r="B153" s="342" t="str">
        <f>สรุปงบ!B153</f>
        <v>การฝึกปฏิบัติกระบวนการเก็บข้อมูลทางประวัติศาสตร์ นักศึกษาวิชาชีพครูสังคมศึกษา</v>
      </c>
      <c r="C153" s="12"/>
      <c r="D153" s="12"/>
      <c r="E153" s="12"/>
      <c r="F153" s="12"/>
      <c r="G153" s="10" t="str">
        <f>สรุปงบ!D153</f>
        <v>คณะมนุษยศาสตร์และสังคมศาสตร์</v>
      </c>
    </row>
    <row r="154" spans="1:7" s="4" customFormat="1" x14ac:dyDescent="0.2">
      <c r="A154" s="354">
        <v>57</v>
      </c>
      <c r="B154" s="342" t="str">
        <f>สรุปงบ!B154</f>
        <v>การฝึกสมาธิและวิปัสสนาเพื่อเรียนรู้การพัฒนาดุลยภาพของชีวิตตามหลักไตรสิกขา นักศึกษาวิชาชีพครูสังคมศึกษา</v>
      </c>
      <c r="C154" s="12"/>
      <c r="D154" s="12"/>
      <c r="E154" s="12"/>
      <c r="F154" s="12"/>
      <c r="G154" s="10" t="str">
        <f>สรุปงบ!D154</f>
        <v>คณะมนุษยศาสตร์และสังคมศาสตร์</v>
      </c>
    </row>
    <row r="155" spans="1:7" s="4" customFormat="1" x14ac:dyDescent="0.2">
      <c r="A155" s="354">
        <v>58</v>
      </c>
      <c r="B155" s="342" t="str">
        <f>สรุปงบ!B155</f>
        <v>สังคมวิชาการ</v>
      </c>
      <c r="C155" s="12"/>
      <c r="D155" s="12"/>
      <c r="E155" s="12"/>
      <c r="F155" s="12"/>
      <c r="G155" s="10" t="str">
        <f>สรุปงบ!D155</f>
        <v>คณะมนุษยศาสตร์และสังคมศาสตร์</v>
      </c>
    </row>
    <row r="156" spans="1:7" s="4" customFormat="1" x14ac:dyDescent="0.2">
      <c r="A156" s="354">
        <v>59</v>
      </c>
      <c r="B156" s="342" t="str">
        <f>สรุปงบ!B156</f>
        <v>สัมมนาภาษาไทย</v>
      </c>
      <c r="C156" s="12"/>
      <c r="D156" s="12"/>
      <c r="E156" s="12"/>
      <c r="F156" s="12"/>
      <c r="G156" s="10" t="str">
        <f>สรุปงบ!D156</f>
        <v>คณะมนุษยศาสตร์และสังคมศาสตร์</v>
      </c>
    </row>
    <row r="157" spans="1:7" s="4" customFormat="1" x14ac:dyDescent="0.2">
      <c r="A157" s="354">
        <v>60</v>
      </c>
      <c r="B157" s="342" t="str">
        <f>สรุปงบ!B157</f>
        <v>ค่ายภาษาไทยเพื่อการเรียนรู้</v>
      </c>
      <c r="C157" s="12"/>
      <c r="D157" s="12"/>
      <c r="E157" s="12"/>
      <c r="F157" s="12"/>
      <c r="G157" s="10" t="str">
        <f>สรุปงบ!D157</f>
        <v>คณะมนุษยศาสตร์และสังคมศาสตร์</v>
      </c>
    </row>
    <row r="158" spans="1:7" s="4" customFormat="1" x14ac:dyDescent="0.2">
      <c r="A158" s="354">
        <v>61</v>
      </c>
      <c r="B158" s="342" t="str">
        <f>สรุปงบ!B158</f>
        <v>การแสดงผลงานทางดนตรีและนาฏศิลป์</v>
      </c>
      <c r="C158" s="12"/>
      <c r="D158" s="12"/>
      <c r="E158" s="12"/>
      <c r="F158" s="12"/>
      <c r="G158" s="10" t="str">
        <f>สรุปงบ!D158</f>
        <v>คณะมนุษยศาสตร์และสังคมศาสตร์</v>
      </c>
    </row>
    <row r="159" spans="1:7" s="4" customFormat="1" x14ac:dyDescent="0.2">
      <c r="A159" s="354">
        <v>62</v>
      </c>
      <c r="B159" s="342" t="str">
        <f>สรุปงบ!B159</f>
        <v>ฝึกปฏิบัติการใช้ภาษาอังกฤษในสถานการณ์จำลอง</v>
      </c>
      <c r="C159" s="12"/>
      <c r="D159" s="12"/>
      <c r="E159" s="12"/>
      <c r="F159" s="12"/>
      <c r="G159" s="10" t="str">
        <f>สรุปงบ!D159</f>
        <v>คณะมนุษยศาสตร์และสังคมศาสตร์</v>
      </c>
    </row>
    <row r="160" spans="1:7" s="4" customFormat="1" x14ac:dyDescent="0.2">
      <c r="A160" s="354">
        <v>63</v>
      </c>
      <c r="B160" s="342" t="str">
        <f>สรุปงบ!B160</f>
        <v>เรียนรู้การปฏิบัติงานบริษัทสำนักพิมพ์จีนและเส้นทางวัฒนธรรมเชื้อสายไทยจีน ย่านเยาวราช</v>
      </c>
      <c r="C160" s="12"/>
      <c r="D160" s="12"/>
      <c r="E160" s="12"/>
      <c r="F160" s="12"/>
      <c r="G160" s="10" t="str">
        <f>สรุปงบ!D160</f>
        <v>คณะมนุษยศาสตร์และสังคมศาสตร์</v>
      </c>
    </row>
    <row r="161" spans="1:7" s="4" customFormat="1" x14ac:dyDescent="0.2">
      <c r="A161" s="354">
        <v>64</v>
      </c>
      <c r="B161" s="342" t="str">
        <f>สรุปงบ!B161</f>
        <v>การเรียนรู้เชิงปฏิบัติการในท้องถิ่น "การปกครองท้องถิ่นแบบพิเศษ"</v>
      </c>
      <c r="C161" s="12"/>
      <c r="D161" s="12"/>
      <c r="E161" s="12"/>
      <c r="F161" s="12"/>
      <c r="G161" s="10" t="str">
        <f>สรุปงบ!D161</f>
        <v>คณะมนุษยศาสตร์และสังคมศาสตร์</v>
      </c>
    </row>
    <row r="162" spans="1:7" s="4" customFormat="1" x14ac:dyDescent="0.2">
      <c r="A162" s="354">
        <v>65</v>
      </c>
      <c r="B162" s="342" t="str">
        <f>สรุปงบ!B162</f>
        <v>การเรียนรู้เศรษฐกิจพอเพียง</v>
      </c>
      <c r="C162" s="12"/>
      <c r="D162" s="12"/>
      <c r="E162" s="12"/>
      <c r="F162" s="12"/>
      <c r="G162" s="10" t="str">
        <f>สรุปงบ!D162</f>
        <v>คณะมนุษยศาสตร์และสังคมศาสตร์</v>
      </c>
    </row>
    <row r="163" spans="1:7" s="4" customFormat="1" x14ac:dyDescent="0.2">
      <c r="A163" s="354">
        <v>66</v>
      </c>
      <c r="B163" s="342" t="str">
        <f>สรุปงบ!B163</f>
        <v xml:space="preserve">ส่งเสริมทักษะความรู้นักศึกษาสาขานิติศาสตร์ </v>
      </c>
      <c r="C163" s="12"/>
      <c r="D163" s="12"/>
      <c r="E163" s="12"/>
      <c r="F163" s="12"/>
      <c r="G163" s="10" t="str">
        <f>สรุปงบ!D163</f>
        <v>คณะมนุษยศาสตร์และสังคมศาสตร์</v>
      </c>
    </row>
    <row r="164" spans="1:7" s="4" customFormat="1" x14ac:dyDescent="0.2">
      <c r="A164" s="364"/>
      <c r="B164" s="342" t="str">
        <f>สรุปงบ!B164</f>
        <v xml:space="preserve"> - การขออนุญาตเข้าเมือง หรือขอนุญาตทำงานของคนต่างด้าว</v>
      </c>
      <c r="C164" s="12"/>
      <c r="D164" s="12"/>
      <c r="E164" s="12"/>
      <c r="F164" s="12"/>
      <c r="G164" s="10"/>
    </row>
    <row r="165" spans="1:7" s="4" customFormat="1" x14ac:dyDescent="0.2">
      <c r="A165" s="364"/>
      <c r="B165" s="342" t="str">
        <f>สรุปงบ!B165</f>
        <v xml:space="preserve"> - เรียนรู้การปฏิบัติ ณ ศาลปกครองกลางและศาลปกครองสูงสุด</v>
      </c>
      <c r="C165" s="12"/>
      <c r="D165" s="12"/>
      <c r="E165" s="12"/>
      <c r="F165" s="12"/>
      <c r="G165" s="10"/>
    </row>
    <row r="166" spans="1:7" s="4" customFormat="1" x14ac:dyDescent="0.2">
      <c r="A166" s="364"/>
      <c r="B166" s="342" t="str">
        <f>สรุปงบ!B166</f>
        <v xml:space="preserve"> - เสวนาวิชาการ การโพสข้อความอย่างไร ให้ปลอดภัยจากการหมื่นประมาท</v>
      </c>
      <c r="C166" s="12"/>
      <c r="D166" s="12"/>
      <c r="E166" s="12"/>
      <c r="F166" s="12"/>
      <c r="G166" s="10"/>
    </row>
    <row r="167" spans="1:7" s="4" customFormat="1" x14ac:dyDescent="0.2">
      <c r="A167" s="354">
        <v>67</v>
      </c>
      <c r="B167" s="342" t="str">
        <f>สรุปงบ!B167</f>
        <v>นักพัฒนาชุมชนมืออาชีพ</v>
      </c>
      <c r="C167" s="12"/>
      <c r="D167" s="12"/>
      <c r="E167" s="12"/>
      <c r="F167" s="12"/>
      <c r="G167" s="10" t="str">
        <f>สรุปงบ!D167</f>
        <v>คณะมนุษยศาสตร์และสังคมศาสตร์</v>
      </c>
    </row>
    <row r="168" spans="1:7" s="4" customFormat="1" x14ac:dyDescent="0.2">
      <c r="A168" s="354">
        <v>68</v>
      </c>
      <c r="B168" s="342" t="str">
        <f>สรุปงบ!B168</f>
        <v>อบรมเชิงปฏิบัติการ 4 ฐานการเรียนรู้ กิจกรรมค่ายการเรียนรู้สิ่งแวดล้อมและตามธรรมชาติ</v>
      </c>
      <c r="C168" s="12"/>
      <c r="D168" s="12"/>
      <c r="E168" s="12"/>
      <c r="F168" s="12"/>
      <c r="G168" s="10" t="str">
        <f>สรุปงบ!D168</f>
        <v>คณะมนุษยศาสตร์และสังคมศาสตร์</v>
      </c>
    </row>
    <row r="169" spans="1:7" s="4" customFormat="1" x14ac:dyDescent="0.2">
      <c r="A169" s="354">
        <v>69</v>
      </c>
      <c r="B169" s="342" t="str">
        <f>สรุปงบ!B169</f>
        <v>การเรียนรู้การพัฒนาร่วมกับชุมชน</v>
      </c>
      <c r="C169" s="12"/>
      <c r="D169" s="12"/>
      <c r="E169" s="12"/>
      <c r="F169" s="12"/>
      <c r="G169" s="10" t="str">
        <f>สรุปงบ!D169</f>
        <v>คณะมนุษยศาสตร์และสังคมศาสตร์</v>
      </c>
    </row>
    <row r="170" spans="1:7" s="4" customFormat="1" x14ac:dyDescent="0.2">
      <c r="A170" s="354">
        <v>70</v>
      </c>
      <c r="B170" s="342" t="str">
        <f>สรุปงบ!B170</f>
        <v>พัฒนาการเรียนการสอนสาขาวิชาสารสนเทศศาสตร์และบรรณารักษ์ศาสตร์ร่วมกับห้องสมุด</v>
      </c>
      <c r="C170" s="12"/>
      <c r="D170" s="12"/>
      <c r="E170" s="12"/>
      <c r="F170" s="12"/>
      <c r="G170" s="10" t="str">
        <f>สรุปงบ!D170</f>
        <v>คณะมนุษยศาสตร์และสังคมศาสตร์</v>
      </c>
    </row>
    <row r="171" spans="1:7" s="296" customFormat="1" x14ac:dyDescent="0.2">
      <c r="A171" s="356" t="s">
        <v>101</v>
      </c>
      <c r="B171" s="365" t="s">
        <v>96</v>
      </c>
      <c r="C171" s="295"/>
      <c r="D171" s="295"/>
      <c r="E171" s="295"/>
      <c r="F171" s="295"/>
      <c r="G171" s="295"/>
    </row>
    <row r="172" spans="1:7" s="4" customFormat="1" x14ac:dyDescent="0.2">
      <c r="A172" s="354">
        <v>1</v>
      </c>
      <c r="B172" s="366" t="str">
        <f>สรุปงบ!B173</f>
        <v>พัฒนาการเรียนรู้ของนักศึกษาร่วมกับสถานประกอบการ</v>
      </c>
      <c r="C172" s="12"/>
      <c r="D172" s="12"/>
      <c r="E172" s="12"/>
      <c r="F172" s="12"/>
      <c r="G172" s="367" t="str">
        <f>สรุปงบ!D173</f>
        <v>คณะวิทยาศาสตร์และเทคโนโลยี</v>
      </c>
    </row>
    <row r="173" spans="1:7" s="4" customFormat="1" ht="43.5" x14ac:dyDescent="0.2">
      <c r="A173" s="354">
        <v>2</v>
      </c>
      <c r="B173" s="366" t="str">
        <f>สรุปงบ!B174</f>
        <v>พัฒนาทักษะด้านการกำหนดรายการอาหารพร้อมทั้งการออกแบบลักษณะของอาหาร เพื่อการคำนวณต้นทุนของนักศึกษาโดยเชฟมืออาชีพจากสถานประกอบการ</v>
      </c>
      <c r="C173" s="12"/>
      <c r="D173" s="12"/>
      <c r="E173" s="12"/>
      <c r="F173" s="12"/>
      <c r="G173" s="367" t="str">
        <f>สรุปงบ!D174</f>
        <v>คณะวิทยาศาสตร์และเทคโนโลยี</v>
      </c>
    </row>
    <row r="174" spans="1:7" s="4" customFormat="1" x14ac:dyDescent="0.2">
      <c r="A174" s="354">
        <v>3</v>
      </c>
      <c r="B174" s="366" t="str">
        <f>สรุปงบ!B175</f>
        <v>การอบรมและทดสอบสมรรถนะวิชาชีพด้านการประกอบอาหารของนักศึกษาชั้นปีที่ 4 โดยชมรมพ่อครัวชะอำ หัวหิน</v>
      </c>
      <c r="C174" s="12"/>
      <c r="D174" s="12"/>
      <c r="E174" s="12"/>
      <c r="F174" s="12"/>
      <c r="G174" s="367" t="str">
        <f>สรุปงบ!D175</f>
        <v>คณะวิทยาศาสตร์และเทคโนโลยี</v>
      </c>
    </row>
    <row r="175" spans="1:7" s="4" customFormat="1" x14ac:dyDescent="0.2">
      <c r="A175" s="354">
        <v>4</v>
      </c>
      <c r="B175" s="366" t="str">
        <f>สรุปงบ!B176</f>
        <v>การอบรม Creative Cuisine and Food cost ร่วมกับชมรมพ่อครัวชะอำ หัวหิน</v>
      </c>
      <c r="C175" s="12"/>
      <c r="D175" s="12"/>
      <c r="E175" s="12"/>
      <c r="F175" s="12"/>
      <c r="G175" s="367" t="str">
        <f>สรุปงบ!D176</f>
        <v>คณะวิทยาศาสตร์และเทคโนโลยี</v>
      </c>
    </row>
    <row r="176" spans="1:7" s="4" customFormat="1" x14ac:dyDescent="0.2">
      <c r="A176" s="354">
        <v>5</v>
      </c>
      <c r="B176" s="366" t="str">
        <f>สรุปงบ!B177</f>
        <v>พัฒนาศักยภาพการใช้ภาษาอังกฤษเพื่อการสื่อสารร่วมกับสถานประกอบการของสาขาเทคโนโลยีและศิลปะการประกอบอาหาร</v>
      </c>
      <c r="C176" s="12"/>
      <c r="D176" s="12"/>
      <c r="E176" s="12"/>
      <c r="F176" s="12"/>
      <c r="G176" s="367" t="str">
        <f>สรุปงบ!D177</f>
        <v>คณะวิทยาศาสตร์และเทคโนโลยี</v>
      </c>
    </row>
    <row r="177" spans="1:7" s="4" customFormat="1" x14ac:dyDescent="0.2">
      <c r="A177" s="354">
        <v>6</v>
      </c>
      <c r="B177" s="366" t="str">
        <f>สรุปงบ!B178</f>
        <v>การพัมนาการเรียนรู้ของนักศึกษา คณะเทคโนโลยีสารสนเทศร่วมกับสถานประกอบการผ่านรูปแบบ WIL สหกิจศึกษา</v>
      </c>
      <c r="C177" s="12"/>
      <c r="D177" s="12"/>
      <c r="E177" s="12"/>
      <c r="F177" s="12"/>
      <c r="G177" s="367" t="str">
        <f>สรุปงบ!D178</f>
        <v>คณะเทคโนโลยีสารสนเทศ</v>
      </c>
    </row>
    <row r="178" spans="1:7" s="4" customFormat="1" x14ac:dyDescent="0.2">
      <c r="A178" s="354">
        <v>7</v>
      </c>
      <c r="B178" s="366" t="str">
        <f>สรุปงบ!B179</f>
        <v>การพัฒนานักศึกษาฝึกประสบการณ์วิชาชีพครูคณะครุศาสตร์สู่ความเป็นเลิศทางการศึกษา</v>
      </c>
      <c r="C178" s="12"/>
      <c r="D178" s="12"/>
      <c r="E178" s="12"/>
      <c r="F178" s="12"/>
      <c r="G178" s="367" t="str">
        <f>สรุปงบ!D179</f>
        <v>คณะครุศาสตร์</v>
      </c>
    </row>
    <row r="179" spans="1:7" s="4" customFormat="1" x14ac:dyDescent="0.2">
      <c r="A179" s="354">
        <v>8</v>
      </c>
      <c r="B179" s="366" t="str">
        <f>สรุปงบ!B180</f>
        <v>การเรียนรู้ร่วมกับผู้ประกอบการฟาร์มเพาะพันธุ์กุ้งทะเล</v>
      </c>
      <c r="C179" s="12"/>
      <c r="D179" s="12"/>
      <c r="E179" s="12"/>
      <c r="F179" s="12"/>
      <c r="G179" s="367" t="str">
        <f>สรุปงบ!D180</f>
        <v>คณะเทคโนโลยีการเกษตร</v>
      </c>
    </row>
    <row r="180" spans="1:7" s="4" customFormat="1" x14ac:dyDescent="0.2">
      <c r="A180" s="354">
        <v>9</v>
      </c>
      <c r="B180" s="366" t="str">
        <f>สรุปงบ!B181</f>
        <v>การเรียนรู้จากผู้ประกอบการ และการฝึกปฏิบัติงานในฟาร์มจริง</v>
      </c>
      <c r="C180" s="12"/>
      <c r="D180" s="12"/>
      <c r="E180" s="12"/>
      <c r="F180" s="12"/>
      <c r="G180" s="367" t="str">
        <f>สรุปงบ!D181</f>
        <v>คณะเทคโนโลยีการเกษตร</v>
      </c>
    </row>
    <row r="181" spans="1:7" s="4" customFormat="1" x14ac:dyDescent="0.2">
      <c r="A181" s="354">
        <v>10</v>
      </c>
      <c r="B181" s="366" t="str">
        <f>สรุปงบ!B182</f>
        <v>พัฒนาการเรียนรู้ของนักศึกษาการตลาดร่วมกับสถานประกอบการ</v>
      </c>
      <c r="C181" s="12"/>
      <c r="D181" s="12"/>
      <c r="E181" s="12"/>
      <c r="F181" s="12"/>
      <c r="G181" s="367" t="str">
        <f>สรุปงบ!D182</f>
        <v>คณะวิทยาการจัดการ</v>
      </c>
    </row>
    <row r="182" spans="1:7" s="4" customFormat="1" x14ac:dyDescent="0.2">
      <c r="A182" s="354">
        <v>11</v>
      </c>
      <c r="B182" s="366" t="str">
        <f>สรุปงบ!B183</f>
        <v>การเรียนรู้ของนักศึกษาร่วมกับสถานประกอบการ</v>
      </c>
      <c r="C182" s="12"/>
      <c r="D182" s="12"/>
      <c r="E182" s="12"/>
      <c r="F182" s="12"/>
      <c r="G182" s="367" t="str">
        <f>สรุปงบ!D183</f>
        <v>คณะวิทยาการจัดการ</v>
      </c>
    </row>
    <row r="183" spans="1:7" s="4" customFormat="1" x14ac:dyDescent="0.2">
      <c r="A183" s="354">
        <v>12</v>
      </c>
      <c r="B183" s="366" t="str">
        <f>สรุปงบ!B184</f>
        <v>การเรียนรู้เชิงปฏิบัติการด้านการจัดการธุรกิจค้าปลึกสมัยใหม่ (ร่วมกับบิ๊กซี แม็คโคร อิชิตัน เซนทรัล และบริษัทในเครือฯลฯ)</v>
      </c>
      <c r="C183" s="12"/>
      <c r="D183" s="12"/>
      <c r="E183" s="12"/>
      <c r="F183" s="12"/>
      <c r="G183" s="367" t="str">
        <f>สรุปงบ!D184</f>
        <v>คณะวิทยาการจัดการ</v>
      </c>
    </row>
    <row r="184" spans="1:7" s="4" customFormat="1" x14ac:dyDescent="0.2">
      <c r="A184" s="354">
        <v>13</v>
      </c>
      <c r="B184" s="366" t="str">
        <f>สรุปงบ!B185</f>
        <v>นวัตกรรมการเรียนรู้ตามนโยบายไทยแลนด์ 4.0 ร่วมกับบริษัทเอกชน</v>
      </c>
      <c r="C184" s="12"/>
      <c r="D184" s="12"/>
      <c r="E184" s="12"/>
      <c r="F184" s="12"/>
      <c r="G184" s="367" t="str">
        <f>สรุปงบ!D185</f>
        <v>คณะวิทยาการจัดการ</v>
      </c>
    </row>
    <row r="185" spans="1:7" s="4" customFormat="1" ht="43.5" x14ac:dyDescent="0.2">
      <c r="A185" s="354">
        <v>14</v>
      </c>
      <c r="B185" s="366" t="str">
        <f>สรุปงบ!B186</f>
        <v>พัฒนาการเรียนรู้ของนักศึกษาร่วมกับสถานประกอบการ (Work Integrated Learning : WIL) ด้านพลังงานทดแทนและการอนุรักษ์พลังงาน</v>
      </c>
      <c r="C185" s="12"/>
      <c r="D185" s="12"/>
      <c r="E185" s="12"/>
      <c r="F185" s="12"/>
      <c r="G185" s="367" t="str">
        <f>สรุปงบ!D186</f>
        <v>คณะวิศวกรรมศาสตร์และเทคโนโลยีอุตสาหกรรม</v>
      </c>
    </row>
    <row r="186" spans="1:7" s="4" customFormat="1" x14ac:dyDescent="0.2">
      <c r="A186" s="354">
        <v>15</v>
      </c>
      <c r="B186" s="366" t="str">
        <f>สรุปงบ!B187</f>
        <v>ร่วมมือพัฒนาการเรียนรู้ร่วมกับสถานประกอบการ สาขาวิชาวิศวกรรมสารสนเทศและการสื่อสาร</v>
      </c>
      <c r="C186" s="12"/>
      <c r="D186" s="12"/>
      <c r="E186" s="12"/>
      <c r="F186" s="12"/>
      <c r="G186" s="367" t="str">
        <f>สรุปงบ!D187</f>
        <v>คณะวิศวกรรมศาสตร์และเทคโนโลยีอุตสาหกรรม</v>
      </c>
    </row>
    <row r="187" spans="1:7" s="4" customFormat="1" x14ac:dyDescent="0.2">
      <c r="A187" s="354">
        <v>16</v>
      </c>
      <c r="B187" s="366" t="str">
        <f>สรุปงบ!B188</f>
        <v>การศึกษาดูงานภาคอุตสาหกรรมด้านเทคโนโลยีไฟฟ้าและทำความร่วมมือกับสถานประกอบการณ์เพื่อดำเนินการสหกิจศึกษา</v>
      </c>
      <c r="C187" s="12"/>
      <c r="D187" s="12"/>
      <c r="E187" s="12"/>
      <c r="F187" s="12"/>
      <c r="G187" s="367" t="str">
        <f>สรุปงบ!D188</f>
        <v>คณะวิศวกรรมศาสตร์และเทคโนโลยีอุตสาหกรรม</v>
      </c>
    </row>
    <row r="188" spans="1:7" s="4" customFormat="1" x14ac:dyDescent="0.2">
      <c r="A188" s="354">
        <v>17</v>
      </c>
      <c r="B188" s="366" t="str">
        <f>สรุปงบ!B189</f>
        <v>ศึกษาเรียนรู้จากสถานประกอบการจริงเพื่อเท่าทันเทคโนโลยี</v>
      </c>
      <c r="C188" s="12"/>
      <c r="D188" s="12"/>
      <c r="E188" s="12"/>
      <c r="F188" s="12"/>
      <c r="G188" s="367" t="str">
        <f>สรุปงบ!D189</f>
        <v>คณะวิศวกรรมศาสตร์และเทคโนโลยีอุตสาหกรรม</v>
      </c>
    </row>
    <row r="189" spans="1:7" s="4" customFormat="1" x14ac:dyDescent="0.2">
      <c r="A189" s="354">
        <v>18</v>
      </c>
      <c r="B189" s="366" t="str">
        <f>สรุปงบ!B190</f>
        <v>การส่งเสริมการเรียนรู้ของผู้เรียนกับสถานประกอบการ บริษัท Pilaster Studio Design</v>
      </c>
      <c r="C189" s="12"/>
      <c r="D189" s="12"/>
      <c r="E189" s="12"/>
      <c r="F189" s="12"/>
      <c r="G189" s="367" t="str">
        <f>สรุปงบ!D190</f>
        <v>คณะวิศวกรรมศาสตร์และเทคโนโลยีอุตสาหกรรม</v>
      </c>
    </row>
    <row r="190" spans="1:7" s="4" customFormat="1" x14ac:dyDescent="0.2">
      <c r="A190" s="354">
        <v>19</v>
      </c>
      <c r="B190" s="366" t="str">
        <f>สรุปงบ!B191</f>
        <v>ศึกษาดูงานโรงเรียน</v>
      </c>
      <c r="C190" s="12"/>
      <c r="D190" s="12"/>
      <c r="E190" s="12"/>
      <c r="F190" s="12"/>
      <c r="G190" s="367" t="str">
        <f>สรุปงบ!D191</f>
        <v>คณะวิศวกรรมศาสตร์และเทคโนโลยีอุตสาหกรรม</v>
      </c>
    </row>
    <row r="191" spans="1:7" s="4" customFormat="1" x14ac:dyDescent="0.2">
      <c r="A191" s="354">
        <v>20</v>
      </c>
      <c r="B191" s="366" t="str">
        <f>สรุปงบ!B192</f>
        <v>Growing up with HUSS ตอน ความลับของอาเซียน</v>
      </c>
      <c r="C191" s="12"/>
      <c r="D191" s="12"/>
      <c r="E191" s="12"/>
      <c r="F191" s="12"/>
      <c r="G191" s="367" t="str">
        <f>สรุปงบ!D192</f>
        <v>คณะวิศวกรรมศาสตร์และเทคโนโลยีอุตสาหกรรม</v>
      </c>
    </row>
    <row r="192" spans="1:7" s="4" customFormat="1" x14ac:dyDescent="0.2">
      <c r="A192" s="354">
        <v>21</v>
      </c>
      <c r="B192" s="366" t="str">
        <f>สรุปงบ!B193</f>
        <v>แลกเปลี่ยนเรียนรู้ด้านการบริหารหลักสูตรและบันทึกความร่วมมือ MOU กับมหาวิทยาลัยราชภัฏสวนดุสิต</v>
      </c>
      <c r="C192" s="12"/>
      <c r="D192" s="12"/>
      <c r="E192" s="12"/>
      <c r="F192" s="12"/>
      <c r="G192" s="367" t="str">
        <f>สรุปงบ!D193</f>
        <v>คณะมนุษยศาสตร์และสังคมศาสตร์</v>
      </c>
    </row>
    <row r="193" spans="1:7" s="4" customFormat="1" x14ac:dyDescent="0.2">
      <c r="A193" s="354">
        <v>22</v>
      </c>
      <c r="B193" s="366" t="str">
        <f>สรุปงบ!B194</f>
        <v>เสริมทักษะการปฏิบัติงานด้านการโรงแรมและการท่องเที่ยว</v>
      </c>
      <c r="C193" s="12"/>
      <c r="D193" s="12"/>
      <c r="E193" s="12"/>
      <c r="F193" s="12"/>
      <c r="G193" s="367" t="str">
        <f>สรุปงบ!D194</f>
        <v>คณะมนุษยศาสตร์และสังคมศาสตร์</v>
      </c>
    </row>
    <row r="194" spans="1:7" s="4" customFormat="1" x14ac:dyDescent="0.2">
      <c r="A194" s="354">
        <v>23</v>
      </c>
      <c r="B194" s="366" t="str">
        <f>สรุปงบ!B195</f>
        <v>ฝึกปฏิบัติการสอนในสถานศึกษาด้วยกิจกรรมการสอนศิลปะสำหรับเด็ก</v>
      </c>
      <c r="C194" s="12"/>
      <c r="D194" s="12"/>
      <c r="E194" s="12"/>
      <c r="F194" s="12"/>
      <c r="G194" s="367" t="str">
        <f>สรุปงบ!D195</f>
        <v>คณะมนุษยศาสตร์และสังคมศาสตร์</v>
      </c>
    </row>
    <row r="195" spans="1:7" s="4" customFormat="1" x14ac:dyDescent="0.2">
      <c r="A195" s="354">
        <v>24</v>
      </c>
      <c r="B195" s="366" t="str">
        <f>สรุปงบ!B196</f>
        <v>เรียนรู้วิชาการ ก้าวย่างตามรอยพ่อของนักเรียนโรงเรียนศรัทธาสมุทร จังหวัดสมุทรสงคราม</v>
      </c>
      <c r="C195" s="12"/>
      <c r="D195" s="12"/>
      <c r="E195" s="12"/>
      <c r="F195" s="12"/>
      <c r="G195" s="367" t="str">
        <f>สรุปงบ!D196</f>
        <v>คณะมนุษยศาสตร์และสังคมศาสตร์</v>
      </c>
    </row>
    <row r="196" spans="1:7" s="4" customFormat="1" x14ac:dyDescent="0.2">
      <c r="A196" s="354">
        <v>25</v>
      </c>
      <c r="B196" s="366" t="str">
        <f>สรุปงบ!B197</f>
        <v>ค่ายเยาวชนดนตรีและนาฏศิลป์ โรงเรียนหนองหญ้าปล้องวิทยา (MOU)</v>
      </c>
      <c r="C196" s="12"/>
      <c r="D196" s="12"/>
      <c r="E196" s="12"/>
      <c r="F196" s="12"/>
      <c r="G196" s="367" t="str">
        <f>สรุปงบ!D197</f>
        <v>คณะมนุษยศาสตร์และสังคมศาสตร์</v>
      </c>
    </row>
    <row r="197" spans="1:7" s="4" customFormat="1" x14ac:dyDescent="0.2">
      <c r="A197" s="354">
        <v>26</v>
      </c>
      <c r="B197" s="366" t="str">
        <f>สรุปงบ!B198</f>
        <v>เรียนรู้งานแปลและงานธุรกิจอย่างมืออาชีพ</v>
      </c>
      <c r="C197" s="12"/>
      <c r="D197" s="12"/>
      <c r="E197" s="12"/>
      <c r="F197" s="12"/>
      <c r="G197" s="367" t="str">
        <f>สรุปงบ!D198</f>
        <v>คณะมนุษยศาสตร์และสังคมศาสตร์</v>
      </c>
    </row>
    <row r="198" spans="1:7" s="4" customFormat="1" x14ac:dyDescent="0.2">
      <c r="A198" s="354">
        <v>27</v>
      </c>
      <c r="B198" s="366" t="str">
        <f>สรุปงบ!B199</f>
        <v>การพัฒนาการเรียนรู้ของนักศึกษาสาขาวิชาภาษาจีนร่วมกับสถานศึกษา</v>
      </c>
      <c r="C198" s="12"/>
      <c r="D198" s="12"/>
      <c r="E198" s="12"/>
      <c r="F198" s="12"/>
      <c r="G198" s="367" t="str">
        <f>สรุปงบ!D199</f>
        <v>คณะมนุษยศาสตร์และสังคมศาสตร์</v>
      </c>
    </row>
    <row r="199" spans="1:7" s="4" customFormat="1" x14ac:dyDescent="0.2">
      <c r="A199" s="354">
        <v>28</v>
      </c>
      <c r="B199" s="366" t="str">
        <f>สรุปงบ!B200</f>
        <v>การพัฒนาการเรียนรู้ร่วมกับเครือข่ายการพัมนา และการสร้างความรุดหน้าทางวิชาการ</v>
      </c>
      <c r="C199" s="12"/>
      <c r="D199" s="12"/>
      <c r="E199" s="12"/>
      <c r="F199" s="12"/>
      <c r="G199" s="367" t="str">
        <f>สรุปงบ!D200</f>
        <v>คณะมนุษยศาสตร์และสังคมศาสตร์</v>
      </c>
    </row>
    <row r="200" spans="1:7" s="4" customFormat="1" x14ac:dyDescent="0.2">
      <c r="A200" s="354">
        <v>29</v>
      </c>
      <c r="B200" s="366" t="str">
        <f>สรุปงบ!B201</f>
        <v>นำเสนอผลงานฝึกประสบการณ์วิชาชีพ สาขาวิชารัฐประศาสนศาสตร์ ปีการศึกษา 2560</v>
      </c>
      <c r="C200" s="12"/>
      <c r="D200" s="12"/>
      <c r="E200" s="12"/>
      <c r="F200" s="12"/>
      <c r="G200" s="367" t="str">
        <f>สรุปงบ!D201</f>
        <v>คณะมนุษยศาสตร์และสังคมศาสตร์</v>
      </c>
    </row>
    <row r="201" spans="1:7" s="14" customFormat="1" x14ac:dyDescent="0.2">
      <c r="A201" s="350">
        <v>2.2999999999999998</v>
      </c>
      <c r="B201" s="345" t="s">
        <v>97</v>
      </c>
      <c r="C201" s="13"/>
      <c r="D201" s="13"/>
      <c r="E201" s="13"/>
      <c r="F201" s="13"/>
      <c r="G201" s="13"/>
    </row>
    <row r="202" spans="1:7" s="296" customFormat="1" x14ac:dyDescent="0.2">
      <c r="A202" s="356" t="s">
        <v>102</v>
      </c>
      <c r="B202" s="341" t="s">
        <v>98</v>
      </c>
      <c r="C202" s="295"/>
      <c r="D202" s="295"/>
      <c r="E202" s="295"/>
      <c r="F202" s="295"/>
      <c r="G202" s="295"/>
    </row>
    <row r="203" spans="1:7" s="4" customFormat="1" x14ac:dyDescent="0.2">
      <c r="A203" s="354">
        <v>1</v>
      </c>
      <c r="B203" s="342" t="str">
        <f>สรุปงบ!B204</f>
        <v>อบรมทักษะการสอนด้วยภาษาอังกฤษและการสร้างสื่อการสอนอิเล็กทรอนิกส์</v>
      </c>
      <c r="C203" s="12"/>
      <c r="D203" s="12"/>
      <c r="E203" s="12"/>
      <c r="F203" s="12"/>
      <c r="G203" s="10" t="str">
        <f>สรุปงบ!D204</f>
        <v>คณะวิทยาศาสตร์และเทคโนโลยี</v>
      </c>
    </row>
    <row r="204" spans="1:7" s="4" customFormat="1" x14ac:dyDescent="0.2">
      <c r="A204" s="354">
        <v>2</v>
      </c>
      <c r="B204" s="342" t="str">
        <f>สรุปงบ!B205</f>
        <v>สร้างสื่ออิเล็กทรอสิกส์ของคณาจารย์คณะเทคโนโลยีสารสนเทศ</v>
      </c>
      <c r="C204" s="12"/>
      <c r="D204" s="12"/>
      <c r="E204" s="12"/>
      <c r="F204" s="12"/>
      <c r="G204" s="10" t="str">
        <f>สรุปงบ!D205</f>
        <v>คณะเทคโนโลยีสารสนเทศ</v>
      </c>
    </row>
    <row r="205" spans="1:7" s="4" customFormat="1" x14ac:dyDescent="0.2">
      <c r="A205" s="354">
        <v>3</v>
      </c>
      <c r="B205" s="342" t="str">
        <f>สรุปงบ!B206</f>
        <v>ฝึกปฏิบัติการทักษะวิชาชีพด้านคอมพิวเตอร์เฉพาะทาง</v>
      </c>
      <c r="C205" s="12"/>
      <c r="D205" s="12"/>
      <c r="E205" s="12"/>
      <c r="F205" s="12"/>
      <c r="G205" s="10" t="str">
        <f>สรุปงบ!D206</f>
        <v>คณะเทคโนโลยีสารสนเทศ</v>
      </c>
    </row>
    <row r="206" spans="1:7" s="4" customFormat="1" x14ac:dyDescent="0.2">
      <c r="A206" s="354">
        <v>4</v>
      </c>
      <c r="B206" s="342" t="str">
        <f>สรุปงบ!B207</f>
        <v>พัฒนาทักษะการสอนโดยเน้นการเรียนแบบ Active Learning ของคณะเทคโนโลยีสารสนเทศ</v>
      </c>
      <c r="C206" s="12"/>
      <c r="D206" s="12"/>
      <c r="E206" s="12"/>
      <c r="F206" s="12"/>
      <c r="G206" s="10" t="str">
        <f>สรุปงบ!D207</f>
        <v>คณะเทคโนโลยีสารสนเทศ</v>
      </c>
    </row>
    <row r="207" spans="1:7" s="4" customFormat="1" x14ac:dyDescent="0.2">
      <c r="A207" s="354">
        <v>5</v>
      </c>
      <c r="B207" s="342" t="str">
        <f>สรุปงบ!B208</f>
        <v>สนับสนุนการสร้างนวัตกรรมดิจิทัลตามนโยบาย Thailand 4.0 เพื่อส่งเสริมความคิดสร้างสรรค์ของนักศึกษา</v>
      </c>
      <c r="C207" s="12"/>
      <c r="D207" s="12"/>
      <c r="E207" s="12"/>
      <c r="F207" s="12"/>
      <c r="G207" s="10" t="str">
        <f>สรุปงบ!D208</f>
        <v>คณะเทคโนโลยีสารสนเทศ</v>
      </c>
    </row>
    <row r="208" spans="1:7" s="4" customFormat="1" x14ac:dyDescent="0.2">
      <c r="A208" s="354">
        <v>6</v>
      </c>
      <c r="B208" s="342" t="str">
        <f>สรุปงบ!B209</f>
        <v>การพัฒนาการเรียนรู้ของอาจารย์คณะเทคโนโลยีสารสนเทศร่วมกับสถานประกอบการ</v>
      </c>
      <c r="C208" s="12"/>
      <c r="D208" s="12"/>
      <c r="E208" s="12"/>
      <c r="F208" s="12"/>
      <c r="G208" s="10" t="str">
        <f>สรุปงบ!D209</f>
        <v>คณะเทคโนโลยีสารสนเทศ</v>
      </c>
    </row>
    <row r="209" spans="1:7" s="4" customFormat="1" x14ac:dyDescent="0.2">
      <c r="A209" s="354">
        <v>7</v>
      </c>
      <c r="B209" s="342" t="str">
        <f>สรุปงบ!B210</f>
        <v>การพัฒนาทักษะการสร้างสื่ออิเล็กทรอนิกส์ที่ใช้ในการเรียนการสอนของอาจารย์สาขาวิชาการศึกษาปฐมวัย</v>
      </c>
      <c r="C209" s="12"/>
      <c r="D209" s="12"/>
      <c r="E209" s="12"/>
      <c r="F209" s="12"/>
      <c r="G209" s="10" t="str">
        <f>สรุปงบ!D210</f>
        <v>คณะครุศาสตร์</v>
      </c>
    </row>
    <row r="210" spans="1:7" s="4" customFormat="1" x14ac:dyDescent="0.2">
      <c r="A210" s="354">
        <v>8</v>
      </c>
      <c r="B210" s="342" t="str">
        <f>สรุปงบ!B211</f>
        <v>พัฒนาทักษะการสอนแบบ e-learning สำหรับอาจารย์คณะครุศาสตร์</v>
      </c>
      <c r="C210" s="12"/>
      <c r="D210" s="12"/>
      <c r="E210" s="12"/>
      <c r="F210" s="12"/>
      <c r="G210" s="10" t="str">
        <f>สรุปงบ!D211</f>
        <v>คณะครุศาสตร์</v>
      </c>
    </row>
    <row r="211" spans="1:7" s="4" customFormat="1" x14ac:dyDescent="0.2">
      <c r="A211" s="354">
        <v>9</v>
      </c>
      <c r="B211" s="342" t="str">
        <f>สรุปงบ!B212</f>
        <v>การจัดที่ปรึกษาทำผลงานวิชาการ (เอกสาร/ตำรา) ของคณาจารย์คณะครุศาสตร์</v>
      </c>
      <c r="C211" s="12"/>
      <c r="D211" s="12"/>
      <c r="E211" s="12"/>
      <c r="F211" s="12"/>
      <c r="G211" s="10" t="str">
        <f>สรุปงบ!D212</f>
        <v>คณะครุศาสตร์</v>
      </c>
    </row>
    <row r="212" spans="1:7" s="4" customFormat="1" x14ac:dyDescent="0.2">
      <c r="A212" s="354">
        <v>10</v>
      </c>
      <c r="B212" s="342" t="str">
        <f>สรุปงบ!B213</f>
        <v>พัฒนาทักษะการสอนการปฏิบัติการและสื่อการเรียนรู้สำหรับครูสาขาวิชาพลศึกษา</v>
      </c>
      <c r="C212" s="12"/>
      <c r="D212" s="12"/>
      <c r="E212" s="12"/>
      <c r="F212" s="12"/>
      <c r="G212" s="10" t="str">
        <f>สรุปงบ!D213</f>
        <v>คณะครุศาสตร์</v>
      </c>
    </row>
    <row r="213" spans="1:7" s="4" customFormat="1" x14ac:dyDescent="0.2">
      <c r="A213" s="354">
        <v>11</v>
      </c>
      <c r="B213" s="342" t="str">
        <f>สรุปงบ!B214</f>
        <v>ส่งเสริมและช่วยเหลือทักษะการรู้สารสนเทศ</v>
      </c>
      <c r="C213" s="12"/>
      <c r="D213" s="12"/>
      <c r="E213" s="12"/>
      <c r="F213" s="12"/>
      <c r="G213" s="10" t="str">
        <f>สรุปงบ!D214</f>
        <v>สำนักวิทยบริการและเทคโนโลยีสารสนเทศ</v>
      </c>
    </row>
    <row r="214" spans="1:7" s="4" customFormat="1" x14ac:dyDescent="0.2">
      <c r="A214" s="354">
        <v>12</v>
      </c>
      <c r="B214" s="342" t="str">
        <f>สรุปงบ!B215</f>
        <v>การพัฒนาเทคนิคการจัดการเรียนรู้แบบ Active Learning คณะเทคโนโลยีการเกษตร</v>
      </c>
      <c r="C214" s="12"/>
      <c r="D214" s="12"/>
      <c r="E214" s="12"/>
      <c r="F214" s="12"/>
      <c r="G214" s="10" t="str">
        <f>สรุปงบ!D215</f>
        <v>คณะเทคโนโลยีการเกษตร</v>
      </c>
    </row>
    <row r="215" spans="1:7" s="4" customFormat="1" x14ac:dyDescent="0.2">
      <c r="A215" s="354">
        <v>13</v>
      </c>
      <c r="B215" s="342" t="str">
        <f>สรุปงบ!B216</f>
        <v>พัฒนาทักษะการสอนของคณาจารย์แบบ Action Learning ในรูปแบบการอบรมสัมมนา</v>
      </c>
      <c r="C215" s="12"/>
      <c r="D215" s="12"/>
      <c r="E215" s="12"/>
      <c r="F215" s="12"/>
      <c r="G215" s="10" t="str">
        <f>สรุปงบ!D216</f>
        <v>คณะวิศวกรรมศาสตร์และเทคโนโลยีอุตสาหกรรม</v>
      </c>
    </row>
    <row r="216" spans="1:7" s="4" customFormat="1" x14ac:dyDescent="0.2">
      <c r="A216" s="354">
        <v>14</v>
      </c>
      <c r="B216" s="342" t="str">
        <f>สรุปงบ!B217</f>
        <v>ศึกษาดูงานด้านการอนุรักษ์พลังงานและฝึกปฏิบัติการพัฒนาความสามารถของนักศึกษาด้านการอนุรักษ์พลังงาน</v>
      </c>
      <c r="C216" s="12"/>
      <c r="D216" s="12"/>
      <c r="E216" s="12"/>
      <c r="F216" s="12"/>
      <c r="G216" s="10" t="str">
        <f>สรุปงบ!D217</f>
        <v>คณะวิศวกรรมศาสตร์และเทคโนโลยีอุตสาหกรรม</v>
      </c>
    </row>
    <row r="217" spans="1:7" s="4" customFormat="1" x14ac:dyDescent="0.2">
      <c r="A217" s="354">
        <v>15</v>
      </c>
      <c r="B217" s="342" t="str">
        <f>สรุปงบ!B218</f>
        <v>การอบรมเชิงปฏิบัติการ การสอนแบบ Active Learnig : Technology driven-learning</v>
      </c>
      <c r="C217" s="12"/>
      <c r="D217" s="12"/>
      <c r="E217" s="12"/>
      <c r="F217" s="12"/>
      <c r="G217" s="10" t="str">
        <f>สรุปงบ!D218</f>
        <v>คณะวิศวกรรมศาสตร์และเทคโนโลยีอุตสาหกรรม</v>
      </c>
    </row>
    <row r="218" spans="1:7" s="4" customFormat="1" x14ac:dyDescent="0.2">
      <c r="A218" s="354">
        <v>16</v>
      </c>
      <c r="B218" s="342" t="str">
        <f>สรุปงบ!B219</f>
        <v>การพัมนาอาจารย์เพื่อการเขียนเอกสารประกอบการสอนและตำราทางวิศวกรรมและเทคโนโลยี</v>
      </c>
      <c r="C218" s="12"/>
      <c r="D218" s="12"/>
      <c r="E218" s="12"/>
      <c r="F218" s="12"/>
      <c r="G218" s="10" t="str">
        <f>สรุปงบ!D219</f>
        <v>คณะวิศวกรรมศาสตร์และเทคโนโลยีอุตสาหกรรม</v>
      </c>
    </row>
    <row r="219" spans="1:7" s="4" customFormat="1" x14ac:dyDescent="0.2">
      <c r="A219" s="354">
        <v>17</v>
      </c>
      <c r="B219" s="342" t="str">
        <f>สรุปงบ!B220</f>
        <v>อบรมคณาจารย์นิเทศสหกิจศึกษาสาขาวิชาวิศวกรรมอุตสาหการ</v>
      </c>
      <c r="C219" s="12"/>
      <c r="D219" s="12"/>
      <c r="E219" s="12"/>
      <c r="F219" s="12"/>
      <c r="G219" s="10" t="str">
        <f>สรุปงบ!D220</f>
        <v>คณะวิศวกรรมศาสตร์และเทคโนโลยีอุตสาหกรรม</v>
      </c>
    </row>
    <row r="220" spans="1:7" s="4" customFormat="1" x14ac:dyDescent="0.2">
      <c r="A220" s="354">
        <v>18</v>
      </c>
      <c r="B220" s="342" t="str">
        <f>สรุปงบ!B221</f>
        <v>พัฒนาทักษะทางวิชาการของอาจารย์สาขาวิชาวิศวกรรมสารสนเทศและการสื่อสาร</v>
      </c>
      <c r="C220" s="12"/>
      <c r="D220" s="12"/>
      <c r="E220" s="12"/>
      <c r="F220" s="12"/>
      <c r="G220" s="10" t="str">
        <f>สรุปงบ!D221</f>
        <v>คณะวิศวกรรมศาสตร์และเทคโนโลยีอุตสาหกรรม</v>
      </c>
    </row>
    <row r="221" spans="1:7" s="4" customFormat="1" x14ac:dyDescent="0.2">
      <c r="A221" s="354">
        <v>19</v>
      </c>
      <c r="B221" s="342" t="str">
        <f>สรุปงบ!B222</f>
        <v>การพัฒนาอาจารย์ด้านทักษะวิชาชีพวิศวกรรมไฟฟ้า</v>
      </c>
      <c r="C221" s="12"/>
      <c r="D221" s="12"/>
      <c r="E221" s="12"/>
      <c r="F221" s="12"/>
      <c r="G221" s="10" t="str">
        <f>สรุปงบ!D222</f>
        <v>คณะวิศวกรรมศาสตร์และเทคโนโลยีอุตสาหกรรม</v>
      </c>
    </row>
    <row r="222" spans="1:7" s="4" customFormat="1" x14ac:dyDescent="0.2">
      <c r="A222" s="354">
        <v>20</v>
      </c>
      <c r="B222" s="342" t="str">
        <f>สรุปงบ!B223</f>
        <v>อบรมเชิงปฏิบัติการการจำลองเสมือนจริง CFD ขั้นสูง ด้วยโปรแกรมคอมพิวเตอร์</v>
      </c>
      <c r="C222" s="12"/>
      <c r="D222" s="12"/>
      <c r="E222" s="12"/>
      <c r="F222" s="12"/>
      <c r="G222" s="10" t="str">
        <f>สรุปงบ!D223</f>
        <v>คณะวิศวกรรมศาสตร์และเทคโนโลยีอุตสาหกรรม</v>
      </c>
    </row>
    <row r="223" spans="1:7" s="4" customFormat="1" x14ac:dyDescent="0.2">
      <c r="A223" s="354">
        <v>21</v>
      </c>
      <c r="B223" s="342" t="str">
        <f>สรุปงบ!B224</f>
        <v>อบรมเชิงปฏิบัติการการจำลองเสมือนจริงวิธีไฟไนต์เอลิเมนต์ ด้วยโปรแกรมคอมพิวเตอร์ ครั้งที่ 3</v>
      </c>
      <c r="C223" s="12"/>
      <c r="D223" s="12"/>
      <c r="E223" s="12"/>
      <c r="F223" s="12"/>
      <c r="G223" s="10" t="str">
        <f>สรุปงบ!D224</f>
        <v>คณะวิศวกรรมศาสตร์และเทคโนโลยีอุตสาหกรรม</v>
      </c>
    </row>
    <row r="224" spans="1:7" s="4" customFormat="1" x14ac:dyDescent="0.2">
      <c r="A224" s="354">
        <v>22</v>
      </c>
      <c r="B224" s="342" t="str">
        <f>สรุปงบ!B225</f>
        <v>การผลิตสื่ออิเล็กทรอนิกส์ของอาจารย์สำหรับการเรียนการสอนคณะมนุษย์</v>
      </c>
      <c r="C224" s="12"/>
      <c r="D224" s="12"/>
      <c r="E224" s="12"/>
      <c r="F224" s="12"/>
      <c r="G224" s="10" t="str">
        <f>สรุปงบ!D225</f>
        <v>คณะมนุษยศาสตร์และสังคมศาสตร์</v>
      </c>
    </row>
    <row r="225" spans="1:7" s="4" customFormat="1" x14ac:dyDescent="0.2">
      <c r="A225" s="354">
        <v>23</v>
      </c>
      <c r="B225" s="342" t="str">
        <f>สรุปงบ!B226</f>
        <v>วารสาร เพชรปริทัศน์</v>
      </c>
      <c r="C225" s="12"/>
      <c r="D225" s="12"/>
      <c r="E225" s="12"/>
      <c r="F225" s="12"/>
      <c r="G225" s="10" t="str">
        <f>สรุปงบ!D226</f>
        <v>คณะมนุษยศาสตร์และสังคมศาสตร์</v>
      </c>
    </row>
    <row r="226" spans="1:7" s="14" customFormat="1" ht="43.5" x14ac:dyDescent="0.2">
      <c r="A226" s="350">
        <v>2.4</v>
      </c>
      <c r="B226" s="345" t="s">
        <v>103</v>
      </c>
      <c r="C226" s="13"/>
      <c r="D226" s="13"/>
      <c r="E226" s="13"/>
      <c r="F226" s="13"/>
      <c r="G226" s="13"/>
    </row>
    <row r="227" spans="1:7" s="296" customFormat="1" x14ac:dyDescent="0.2">
      <c r="A227" s="356" t="s">
        <v>106</v>
      </c>
      <c r="B227" s="341" t="s">
        <v>9</v>
      </c>
      <c r="C227" s="295"/>
      <c r="D227" s="295"/>
      <c r="E227" s="295"/>
      <c r="F227" s="295"/>
      <c r="G227" s="295"/>
    </row>
    <row r="228" spans="1:7" s="4" customFormat="1" x14ac:dyDescent="0.2">
      <c r="A228" s="354">
        <v>1</v>
      </c>
      <c r="B228" s="342" t="str">
        <f>สรุปงบ!B229</f>
        <v>การพัฒนาทักษะด้านอาหารโดยเชฟมืออาชีพ</v>
      </c>
      <c r="C228" s="12"/>
      <c r="D228" s="12"/>
      <c r="E228" s="12"/>
      <c r="F228" s="12"/>
      <c r="G228" s="10" t="str">
        <f>สรุปงบ!D229</f>
        <v>คณะวิทยาศาสตร์และเทคโนโลยี</v>
      </c>
    </row>
    <row r="229" spans="1:7" s="4" customFormat="1" x14ac:dyDescent="0.2">
      <c r="A229" s="354">
        <v>2</v>
      </c>
      <c r="B229" s="342" t="str">
        <f>สรุปงบ!B230</f>
        <v>เตรียมความพร้อมก่อนฝึกประสบการณ์วิชาชีพ</v>
      </c>
      <c r="C229" s="12"/>
      <c r="D229" s="12"/>
      <c r="E229" s="12"/>
      <c r="F229" s="12"/>
      <c r="G229" s="10" t="str">
        <f>สรุปงบ!D230</f>
        <v>คณะวิทยาศาสตร์และเทคโนโลยี</v>
      </c>
    </row>
    <row r="230" spans="1:7" s="4" customFormat="1" x14ac:dyDescent="0.2">
      <c r="A230" s="354">
        <v>3</v>
      </c>
      <c r="B230" s="342" t="str">
        <f>สรุปงบ!B231</f>
        <v>เตรียมความพร้อมของนักศึกษาก่อนเข้าศึกษา</v>
      </c>
      <c r="C230" s="12"/>
      <c r="D230" s="12"/>
      <c r="E230" s="12"/>
      <c r="F230" s="12"/>
      <c r="G230" s="10" t="str">
        <f>สรุปงบ!D231</f>
        <v>คณะวิทยาศาสตร์และเทคโนโลยี</v>
      </c>
    </row>
    <row r="231" spans="1:7" s="4" customFormat="1" x14ac:dyDescent="0.2">
      <c r="A231" s="354">
        <v>4</v>
      </c>
      <c r="B231" s="342" t="str">
        <f>สรุปงบ!B232</f>
        <v>เตรียมความพร้อมก่อนสอบบรรจุครู</v>
      </c>
      <c r="C231" s="12"/>
      <c r="D231" s="12"/>
      <c r="E231" s="12"/>
      <c r="F231" s="12"/>
      <c r="G231" s="10" t="str">
        <f>สรุปงบ!D232</f>
        <v>คณะวิทยาศาสตร์และเทคโนโลยี</v>
      </c>
    </row>
    <row r="232" spans="1:7" s="4" customFormat="1" x14ac:dyDescent="0.2">
      <c r="A232" s="354">
        <v>5</v>
      </c>
      <c r="B232" s="342" t="str">
        <f>สรุปงบ!B233</f>
        <v>ประกวดแข่งขันและนำเสนอผลงานวิชาการของนักศึกษา</v>
      </c>
      <c r="C232" s="12"/>
      <c r="D232" s="12"/>
      <c r="E232" s="12"/>
      <c r="F232" s="12"/>
      <c r="G232" s="10" t="str">
        <f>สรุปงบ!D233</f>
        <v>คณะวิทยาศาสตร์และเทคโนโลยี</v>
      </c>
    </row>
    <row r="233" spans="1:7" s="4" customFormat="1" x14ac:dyDescent="0.2">
      <c r="A233" s="354">
        <v>6</v>
      </c>
      <c r="B233" s="342" t="str">
        <f>สรุปงบ!B234</f>
        <v>แข่งขันทักษะทางวิชาการและวิชาชีพแพทย์แผนไทย มหาวิทยาลัยราชภัฏ ครั้งที่ 5</v>
      </c>
      <c r="C233" s="12"/>
      <c r="D233" s="12"/>
      <c r="E233" s="12"/>
      <c r="F233" s="12"/>
      <c r="G233" s="10" t="str">
        <f>สรุปงบ!D234</f>
        <v>คณะพยาบาลศาสตร์</v>
      </c>
    </row>
    <row r="234" spans="1:7" s="4" customFormat="1" x14ac:dyDescent="0.2">
      <c r="A234" s="354">
        <v>7</v>
      </c>
      <c r="B234" s="342" t="str">
        <f>สรุปงบ!B235</f>
        <v>พัฒนาความสามารถทางวิชาการและวิชาชีพนักศึกษาแพทย์แผนไทย</v>
      </c>
      <c r="C234" s="12"/>
      <c r="D234" s="12"/>
      <c r="E234" s="12"/>
      <c r="F234" s="12"/>
      <c r="G234" s="10" t="str">
        <f>สรุปงบ!D235</f>
        <v>คณะพยาบาลศาสตร์</v>
      </c>
    </row>
    <row r="235" spans="1:7" s="4" customFormat="1" x14ac:dyDescent="0.2">
      <c r="A235" s="354">
        <v>8</v>
      </c>
      <c r="B235" s="342" t="str">
        <f>สรุปงบ!B236</f>
        <v>อบรมเรื่องกฎหมายและความปลอดภัยในสำนักงาน พ.ร.บ. ไอที</v>
      </c>
      <c r="C235" s="12"/>
      <c r="D235" s="12"/>
      <c r="E235" s="12"/>
      <c r="F235" s="12"/>
      <c r="G235" s="10" t="str">
        <f>สรุปงบ!D236</f>
        <v>คณะเทคโนโลยีสารสนเทศ</v>
      </c>
    </row>
    <row r="236" spans="1:7" s="4" customFormat="1" x14ac:dyDescent="0.2">
      <c r="A236" s="354">
        <v>9</v>
      </c>
      <c r="B236" s="342" t="str">
        <f>สรุปงบ!B237</f>
        <v>พัฒนาระบบและกลไกการบริหารงานวิจัย คณะเทคโนโลยีสารสนเทศ</v>
      </c>
      <c r="C236" s="12"/>
      <c r="D236" s="12"/>
      <c r="E236" s="12"/>
      <c r="F236" s="12"/>
      <c r="G236" s="10" t="str">
        <f>สรุปงบ!D237</f>
        <v>คณะเทคโนโลยีสารสนเทศ</v>
      </c>
    </row>
    <row r="237" spans="1:7" s="4" customFormat="1" x14ac:dyDescent="0.2">
      <c r="A237" s="354">
        <v>10</v>
      </c>
      <c r="B237" s="342" t="str">
        <f>สรุปงบ!B238</f>
        <v>การนำเสนอบทความวิจัยในการประชุมวิชาการระดับชาติ (NCTIM)</v>
      </c>
      <c r="C237" s="12"/>
      <c r="D237" s="12"/>
      <c r="E237" s="12"/>
      <c r="F237" s="12"/>
      <c r="G237" s="10" t="str">
        <f>สรุปงบ!D238</f>
        <v>คณะเทคโนโลยีสารสนเทศ</v>
      </c>
    </row>
    <row r="238" spans="1:7" s="4" customFormat="1" x14ac:dyDescent="0.2">
      <c r="A238" s="354">
        <v>11</v>
      </c>
      <c r="B238" s="342" t="str">
        <f>สรุปงบ!B239</f>
        <v>การฝึกทักษะเพื่อเสริมทักษะวิชาชีพทางด้านวิทยาการคอมพิวเตอร์ตามหลักสูตรฉบับปรับปรุง</v>
      </c>
      <c r="C238" s="12"/>
      <c r="D238" s="12"/>
      <c r="E238" s="12"/>
      <c r="F238" s="12"/>
      <c r="G238" s="10" t="str">
        <f>สรุปงบ!D239</f>
        <v>คณะเทคโนโลยีสารสนเทศ</v>
      </c>
    </row>
    <row r="239" spans="1:7" s="4" customFormat="1" ht="43.5" x14ac:dyDescent="0.2">
      <c r="A239" s="354">
        <v>12</v>
      </c>
      <c r="B239" s="342" t="str">
        <f>สรุปงบ!B240</f>
        <v>อบรมเชิงปฏิบัติการใบรับรองมาตรฐานวิชาชีพด้านการสอบใบรับรองความสามารถของ Microsoft Office Specialist (Microsoft Excel 2013)</v>
      </c>
      <c r="C239" s="12"/>
      <c r="D239" s="12"/>
      <c r="E239" s="12"/>
      <c r="F239" s="12"/>
      <c r="G239" s="10" t="str">
        <f>สรุปงบ!D240</f>
        <v>คณะเทคโนโลยีสารสนเทศ</v>
      </c>
    </row>
    <row r="240" spans="1:7" s="4" customFormat="1" x14ac:dyDescent="0.2">
      <c r="A240" s="354">
        <v>13</v>
      </c>
      <c r="B240" s="342" t="str">
        <f>สรุปงบ!B241</f>
        <v>อบรมเชิงปฏิบัติการใบรับรองมาตรฐานวิชาชีพด้านการสอบใบรับรองความสามารถของ Microsoft Access 2013</v>
      </c>
      <c r="C240" s="12"/>
      <c r="D240" s="12"/>
      <c r="E240" s="12"/>
      <c r="F240" s="12"/>
      <c r="G240" s="10" t="str">
        <f>สรุปงบ!D241</f>
        <v>คณะเทคโนโลยีสารสนเทศ</v>
      </c>
    </row>
    <row r="241" spans="1:7" s="4" customFormat="1" x14ac:dyDescent="0.2">
      <c r="A241" s="354">
        <v>14</v>
      </c>
      <c r="B241" s="342" t="str">
        <f>สรุปงบ!B242</f>
        <v>เสวนาไอทีกับเทคโนโลยีไทยแลนด์ 4.0</v>
      </c>
      <c r="C241" s="12"/>
      <c r="D241" s="12"/>
      <c r="E241" s="12"/>
      <c r="F241" s="12"/>
      <c r="G241" s="10" t="str">
        <f>สรุปงบ!D242</f>
        <v>คณะเทคโนโลยีสารสนเทศ</v>
      </c>
    </row>
    <row r="242" spans="1:7" s="4" customFormat="1" x14ac:dyDescent="0.2">
      <c r="A242" s="354">
        <v>15</v>
      </c>
      <c r="B242" s="342" t="str">
        <f>สรุปงบ!B243</f>
        <v>การเตรียมความพร้อมวิชาคอมพิวเตอร์ คณิตศาสตร์ ภาษาอังกฤษก่อนเข้าศึกษาของนักศึกษาใหม่</v>
      </c>
      <c r="C242" s="12"/>
      <c r="D242" s="12"/>
      <c r="E242" s="12"/>
      <c r="F242" s="12"/>
      <c r="G242" s="10" t="str">
        <f>สรุปงบ!D243</f>
        <v>คณะเทคโนโลยีสารสนเทศ</v>
      </c>
    </row>
    <row r="243" spans="1:7" s="4" customFormat="1" x14ac:dyDescent="0.2">
      <c r="A243" s="354">
        <v>16</v>
      </c>
      <c r="B243" s="342" t="str">
        <f>สรุปงบ!B244</f>
        <v>การเตรียมความพร้อมการแข่งขันทักษะวิชาการ พ.จ.น.ก.</v>
      </c>
      <c r="C243" s="12"/>
      <c r="D243" s="12"/>
      <c r="E243" s="12"/>
      <c r="F243" s="12"/>
      <c r="G243" s="10" t="str">
        <f>สรุปงบ!D244</f>
        <v>คณะเทคโนโลยีสารสนเทศ</v>
      </c>
    </row>
    <row r="244" spans="1:7" s="4" customFormat="1" x14ac:dyDescent="0.2">
      <c r="A244" s="354">
        <v>17</v>
      </c>
      <c r="B244" s="342" t="str">
        <f>สรุปงบ!B245</f>
        <v>การพัฒนาครูพันธ์ใหม่ในศตวรรษที่ 21</v>
      </c>
      <c r="C244" s="12"/>
      <c r="D244" s="12"/>
      <c r="E244" s="12"/>
      <c r="F244" s="12"/>
      <c r="G244" s="10" t="str">
        <f>สรุปงบ!D245</f>
        <v>คณะครุศาสตร์</v>
      </c>
    </row>
    <row r="245" spans="1:7" s="4" customFormat="1" x14ac:dyDescent="0.2">
      <c r="A245" s="354">
        <v>18</v>
      </c>
      <c r="B245" s="342" t="str">
        <f>สรุปงบ!B246</f>
        <v>การเตรียมตัวสอบแข่งขัน บรรจุครู สำหรับนักศึกษาชั้นปีที่ 5</v>
      </c>
      <c r="C245" s="12"/>
      <c r="D245" s="12"/>
      <c r="E245" s="12"/>
      <c r="F245" s="12"/>
      <c r="G245" s="10" t="str">
        <f>สรุปงบ!D246</f>
        <v>คณะครุศาสตร์</v>
      </c>
    </row>
    <row r="246" spans="1:7" s="4" customFormat="1" x14ac:dyDescent="0.2">
      <c r="A246" s="354">
        <v>19</v>
      </c>
      <c r="B246" s="342" t="str">
        <f>สรุปงบ!B247</f>
        <v>พัฒนาทักษะการแข่งขันทางวิชาการของนักศึกษาสาขาวิชาการศึกษาปฐมวัยและพลศึกษา</v>
      </c>
      <c r="C246" s="12"/>
      <c r="D246" s="12"/>
      <c r="E246" s="12"/>
      <c r="F246" s="12"/>
      <c r="G246" s="10" t="str">
        <f>สรุปงบ!D247</f>
        <v>คณะครุศาสตร์</v>
      </c>
    </row>
    <row r="247" spans="1:7" s="4" customFormat="1" ht="43.5" x14ac:dyDescent="0.2">
      <c r="A247" s="354">
        <v>20</v>
      </c>
      <c r="B247" s="342" t="str">
        <f>สรุปงบ!B248</f>
        <v>อบรมทักษะด้านระบบความปลอดภัยของอาหาร (BRC และสารที่ก่อให้เกิดภูมิแพ้ในอาหาร) ของนักศึฏษาสาขาวิทยาศาสตร์และเทคโนโลยีการอาหาร</v>
      </c>
      <c r="C247" s="12"/>
      <c r="D247" s="12"/>
      <c r="E247" s="12"/>
      <c r="F247" s="12"/>
      <c r="G247" s="10" t="str">
        <f>สรุปงบ!D248</f>
        <v>คณะเทคโนโลยีการเกษตร</v>
      </c>
    </row>
    <row r="248" spans="1:7" s="4" customFormat="1" x14ac:dyDescent="0.2">
      <c r="A248" s="354">
        <v>21</v>
      </c>
      <c r="B248" s="342" t="str">
        <f>สรุปงบ!B249</f>
        <v>การเสริมสร้างทักษะและเทคนิคการสอนเพื่อความเป็นครูเกษตรในยุคไทยแลนด์ 4.0</v>
      </c>
      <c r="C248" s="12"/>
      <c r="D248" s="12"/>
      <c r="E248" s="12"/>
      <c r="F248" s="12"/>
      <c r="G248" s="10" t="str">
        <f>สรุปงบ!D249</f>
        <v>คณะเทคโนโลยีการเกษตร</v>
      </c>
    </row>
    <row r="249" spans="1:7" s="4" customFormat="1" x14ac:dyDescent="0.2">
      <c r="A249" s="354">
        <v>22</v>
      </c>
      <c r="B249" s="342" t="str">
        <f>สรุปงบ!B250</f>
        <v>การพัมนาทักษะเครื่องยนต์ทางเพาะเลี้ยงสัตว์น้ำ</v>
      </c>
      <c r="C249" s="12"/>
      <c r="D249" s="12"/>
      <c r="E249" s="12"/>
      <c r="F249" s="12"/>
      <c r="G249" s="10" t="str">
        <f>สรุปงบ!D250</f>
        <v>คณะเทคโนโลยีการเกษตร</v>
      </c>
    </row>
    <row r="250" spans="1:7" s="4" customFormat="1" x14ac:dyDescent="0.2">
      <c r="A250" s="354">
        <v>23</v>
      </c>
      <c r="B250" s="342" t="str">
        <f>สรุปงบ!B251</f>
        <v>ปรับความรู้พื้นฐานและเตรียมความพร้อมเพื่อการทำงานของนักศึกษาคณะเทคโนโลยีการเกษตร</v>
      </c>
      <c r="C250" s="12"/>
      <c r="D250" s="12"/>
      <c r="E250" s="12"/>
      <c r="F250" s="12"/>
      <c r="G250" s="10" t="str">
        <f>สรุปงบ!D251</f>
        <v>คณะเทคโนโลยีการเกษตร</v>
      </c>
    </row>
    <row r="251" spans="1:7" s="4" customFormat="1" x14ac:dyDescent="0.2">
      <c r="A251" s="354">
        <v>24</v>
      </c>
      <c r="B251" s="342" t="str">
        <f>สรุปงบ!B252</f>
        <v>พัฒนาความสามารถทางวิชาการสาขาการจัดการสารสนเทศทางธุรกิจ</v>
      </c>
      <c r="C251" s="12"/>
      <c r="D251" s="12"/>
      <c r="E251" s="12"/>
      <c r="F251" s="12"/>
      <c r="G251" s="10" t="str">
        <f>สรุปงบ!D252</f>
        <v>คณะวิทยาการจัดการ</v>
      </c>
    </row>
    <row r="252" spans="1:7" s="4" customFormat="1" x14ac:dyDescent="0.2">
      <c r="A252" s="354">
        <v>25</v>
      </c>
      <c r="B252" s="342" t="str">
        <f>สรุปงบ!B253</f>
        <v>พัฒนาความสามารถทางวิชาการสาขาวิชาบริหารธุรกิจ (ป.โท)</v>
      </c>
      <c r="C252" s="12"/>
      <c r="D252" s="12"/>
      <c r="E252" s="12"/>
      <c r="F252" s="12"/>
      <c r="G252" s="10" t="str">
        <f>สรุปงบ!D253</f>
        <v>คณะวิทยาการจัดการ</v>
      </c>
    </row>
    <row r="253" spans="1:7" s="4" customFormat="1" x14ac:dyDescent="0.2">
      <c r="A253" s="354">
        <v>26</v>
      </c>
      <c r="B253" s="342" t="str">
        <f>สรุปงบ!B254</f>
        <v>พัฒนาความสามารถทางวิชาการของนักศึกษาสาขาวิชาการตลาด</v>
      </c>
      <c r="C253" s="12"/>
      <c r="D253" s="12"/>
      <c r="E253" s="12"/>
      <c r="F253" s="12"/>
      <c r="G253" s="10" t="str">
        <f>สรุปงบ!D254</f>
        <v>คณะวิทยาการจัดการ</v>
      </c>
    </row>
    <row r="254" spans="1:7" s="4" customFormat="1" x14ac:dyDescent="0.2">
      <c r="A254" s="354">
        <v>27</v>
      </c>
      <c r="B254" s="342" t="str">
        <f>สรุปงบ!B255</f>
        <v>พัฒนาทักษะด้านคอมพิวเตอร์สำหรับนักศึกษาแขนงวิชาการจัดการ</v>
      </c>
      <c r="C254" s="12"/>
      <c r="D254" s="12"/>
      <c r="E254" s="12"/>
      <c r="F254" s="12"/>
      <c r="G254" s="10" t="str">
        <f>สรุปงบ!D255</f>
        <v>คณะวิทยาการจัดการ</v>
      </c>
    </row>
    <row r="255" spans="1:7" s="4" customFormat="1" x14ac:dyDescent="0.2">
      <c r="A255" s="354">
        <v>28</v>
      </c>
      <c r="B255" s="342" t="str">
        <f>สรุปงบ!B256</f>
        <v>การแข่งขันทักษะวิชาการทางด้านนิเทศศาสตร์ระดับชาติและนานาชาติ</v>
      </c>
      <c r="C255" s="12"/>
      <c r="D255" s="12"/>
      <c r="E255" s="12"/>
      <c r="F255" s="12"/>
      <c r="G255" s="10" t="str">
        <f>สรุปงบ!D256</f>
        <v>คณะวิทยาการจัดการ</v>
      </c>
    </row>
    <row r="256" spans="1:7" s="4" customFormat="1" x14ac:dyDescent="0.2">
      <c r="A256" s="354">
        <v>29</v>
      </c>
      <c r="B256" s="342" t="str">
        <f>สรุปงบ!B257</f>
        <v>พัฒนาความสามารถนักศึกษาทางวิชาการสาขาบัญชี</v>
      </c>
      <c r="C256" s="12"/>
      <c r="D256" s="12"/>
      <c r="E256" s="12"/>
      <c r="F256" s="12"/>
      <c r="G256" s="10" t="str">
        <f>สรุปงบ!D257</f>
        <v>คณะวิทยาการจัดการ</v>
      </c>
    </row>
    <row r="257" spans="1:7" s="4" customFormat="1" x14ac:dyDescent="0.2">
      <c r="A257" s="354">
        <v>30</v>
      </c>
      <c r="B257" s="342" t="str">
        <f>สรุปงบ!B258</f>
        <v>การแข่งขันการออกแบบผลิตภัณฑ์ด้วยโปรแกรมคอมพิวเตอร์</v>
      </c>
      <c r="C257" s="12"/>
      <c r="D257" s="12"/>
      <c r="E257" s="12"/>
      <c r="F257" s="12"/>
      <c r="G257" s="10" t="str">
        <f>สรุปงบ!D258</f>
        <v>คณะวิศวกรรมศาสตร์และเทคโนโลยีอุตสาหกรรม</v>
      </c>
    </row>
    <row r="258" spans="1:7" s="4" customFormat="1" ht="43.5" x14ac:dyDescent="0.2">
      <c r="A258" s="354">
        <v>31</v>
      </c>
      <c r="B258" s="342" t="str">
        <f>สรุปงบ!B259</f>
        <v>พัฒนาความเข้มแข็งทางวิชาการและวิชาชีพด้านระบบเครือข่ายคอมพิวเตอร์ของนักศึกษาสาขาวิชาวิศวกรรมสารสนเทศและการสื่อสารเพื่อการแข่งขัน</v>
      </c>
      <c r="C258" s="12"/>
      <c r="D258" s="12"/>
      <c r="E258" s="12"/>
      <c r="F258" s="12"/>
      <c r="G258" s="10" t="str">
        <f>สรุปงบ!D259</f>
        <v>คณะวิศวกรรมศาสตร์และเทคโนโลยีอุตสาหกรรม</v>
      </c>
    </row>
    <row r="259" spans="1:7" s="4" customFormat="1" x14ac:dyDescent="0.2">
      <c r="A259" s="354">
        <v>32</v>
      </c>
      <c r="B259" s="342" t="str">
        <f>สรุปงบ!B260</f>
        <v>พัฒนาความเข้มแข็งทางวิชาการด้านระบบการออกแบบฐานข้อมูลของนักศึกษา</v>
      </c>
      <c r="C259" s="12"/>
      <c r="D259" s="12"/>
      <c r="E259" s="12"/>
      <c r="F259" s="12"/>
      <c r="G259" s="10" t="str">
        <f>สรุปงบ!D260</f>
        <v>คณะวิศวกรรมศาสตร์และเทคโนโลยีอุตสาหกรรม</v>
      </c>
    </row>
    <row r="260" spans="1:7" s="4" customFormat="1" x14ac:dyDescent="0.2">
      <c r="A260" s="354">
        <v>33</v>
      </c>
      <c r="B260" s="342" t="str">
        <f>สรุปงบ!B261</f>
        <v>เตรียมพร้อมก่อนสอบขอรับใบอนุญาตประกอบวิชาชีพวิศวกรรมควบคุมสาขาวิชาวิศวกรรมไฟฟ้าสื่อสาร</v>
      </c>
      <c r="C260" s="12"/>
      <c r="D260" s="12"/>
      <c r="E260" s="12"/>
      <c r="F260" s="12"/>
      <c r="G260" s="10" t="str">
        <f>สรุปงบ!D261</f>
        <v>คณะวิศวกรรมศาสตร์และเทคโนโลยีอุตสาหกรรม</v>
      </c>
    </row>
    <row r="261" spans="1:7" s="4" customFormat="1" x14ac:dyDescent="0.2">
      <c r="A261" s="354">
        <v>34</v>
      </c>
      <c r="B261" s="342" t="str">
        <f>สรุปงบ!B262</f>
        <v>การเพิ่มทักษะวิทยาศาสตร์และคณิตศาสตร์เทคโนโลยีไฟฟ้า</v>
      </c>
      <c r="C261" s="12"/>
      <c r="D261" s="12"/>
      <c r="E261" s="12"/>
      <c r="F261" s="12"/>
      <c r="G261" s="10" t="str">
        <f>สรุปงบ!D262</f>
        <v>คณะวิศวกรรมศาสตร์และเทคโนโลยีอุตสาหกรรม</v>
      </c>
    </row>
    <row r="262" spans="1:7" s="4" customFormat="1" x14ac:dyDescent="0.2">
      <c r="A262" s="354">
        <v>35</v>
      </c>
      <c r="B262" s="342" t="str">
        <f>สรุปงบ!B263</f>
        <v>การเตรียมความพร้อมนักศึกษาด้านการสร้างนวัตกรรมและนำเสนองานวิจัย</v>
      </c>
      <c r="C262" s="12"/>
      <c r="D262" s="12"/>
      <c r="E262" s="12"/>
      <c r="F262" s="12"/>
      <c r="G262" s="10" t="str">
        <f>สรุปงบ!D263</f>
        <v>คณะวิศวกรรมศาสตร์และเทคโนโลยีอุตสาหกรรม</v>
      </c>
    </row>
    <row r="263" spans="1:7" s="4" customFormat="1" x14ac:dyDescent="0.2">
      <c r="A263" s="354">
        <v>36</v>
      </c>
      <c r="B263" s="342" t="str">
        <f>สรุปงบ!B264</f>
        <v>จัดหาวัสดุสร้างความเชี่ยวชาญด้านการควบคุมพีแอลซี</v>
      </c>
      <c r="C263" s="12"/>
      <c r="D263" s="12"/>
      <c r="E263" s="12"/>
      <c r="F263" s="12"/>
      <c r="G263" s="10" t="str">
        <f>สรุปงบ!D264</f>
        <v>คณะวิศวกรรมศาสตร์และเทคโนโลยีอุตสาหกรรม</v>
      </c>
    </row>
    <row r="264" spans="1:7" s="4" customFormat="1" x14ac:dyDescent="0.2">
      <c r="A264" s="354">
        <v>37</v>
      </c>
      <c r="B264" s="342" t="str">
        <f>สรุปงบ!B265</f>
        <v>การพัมนาความสามารถในการผลิตสื่ออิเล็กทรอนิกส์สำหรับจัดการเรียนการสอน</v>
      </c>
      <c r="C264" s="12"/>
      <c r="D264" s="12"/>
      <c r="E264" s="12"/>
      <c r="F264" s="12"/>
      <c r="G264" s="10" t="str">
        <f>สรุปงบ!D265</f>
        <v>คณะวิศวกรรมศาสตร์และเทคโนโลยีอุตสาหกรรม</v>
      </c>
    </row>
    <row r="265" spans="1:7" s="4" customFormat="1" x14ac:dyDescent="0.2">
      <c r="A265" s="354">
        <v>38</v>
      </c>
      <c r="B265" s="342" t="str">
        <f>สรุปงบ!B266</f>
        <v>เตรียมความพร้อมก่อนสอบขอใบอนุญาตประกอบวิชาชีพวิศวกรรมควบคุม</v>
      </c>
      <c r="C265" s="12"/>
      <c r="D265" s="12"/>
      <c r="E265" s="12"/>
      <c r="F265" s="12"/>
      <c r="G265" s="10" t="str">
        <f>สรุปงบ!D266</f>
        <v>คณะวิศวกรรมศาสตร์และเทคโนโลยีอุตสาหกรรม</v>
      </c>
    </row>
    <row r="266" spans="1:7" s="4" customFormat="1" x14ac:dyDescent="0.2">
      <c r="A266" s="354">
        <v>39</v>
      </c>
      <c r="B266" s="342" t="str">
        <f>สรุปงบ!B267</f>
        <v>แข่งขันทักษะวิชาการ</v>
      </c>
      <c r="C266" s="12"/>
      <c r="D266" s="12"/>
      <c r="E266" s="12"/>
      <c r="F266" s="12"/>
      <c r="G266" s="10" t="str">
        <f>สรุปงบ!D267</f>
        <v>คณะมนุษยศาสตร์และสังคมศาสตร์</v>
      </c>
    </row>
    <row r="267" spans="1:7" s="4" customFormat="1" x14ac:dyDescent="0.2">
      <c r="A267" s="354">
        <v>40</v>
      </c>
      <c r="B267" s="342" t="str">
        <f>สรุปงบ!B268</f>
        <v>พัฒนาทักษะวิชาการด้านการท่องเที่ยวและการโรงแรมเพื่อการแข่งขัน</v>
      </c>
      <c r="C267" s="12"/>
      <c r="D267" s="12"/>
      <c r="E267" s="12"/>
      <c r="F267" s="12"/>
      <c r="G267" s="10" t="str">
        <f>สรุปงบ!D268</f>
        <v>คณะมนุษยศาสตร์และสังคมศาสตร์</v>
      </c>
    </row>
    <row r="268" spans="1:7" s="4" customFormat="1" x14ac:dyDescent="0.2">
      <c r="A268" s="354">
        <v>41</v>
      </c>
      <c r="B268" s="342" t="str">
        <f>สรุปงบ!B269</f>
        <v>พัฒนาความสามารถทางวิชาการของนักศึกษาสาขาวิชาภาษาอังกฤษ (ค.บ.)</v>
      </c>
      <c r="C268" s="12"/>
      <c r="D268" s="12"/>
      <c r="E268" s="12"/>
      <c r="F268" s="12"/>
      <c r="G268" s="10" t="str">
        <f>สรุปงบ!D269</f>
        <v>คณะมนุษยศาสตร์และสังคมศาสตร์</v>
      </c>
    </row>
    <row r="269" spans="1:7" s="4" customFormat="1" x14ac:dyDescent="0.2">
      <c r="A269" s="354">
        <v>42</v>
      </c>
      <c r="B269" s="342" t="str">
        <f>สรุปงบ!B270</f>
        <v>ประกวดแข่งขันผลงานด้านศิลปะ</v>
      </c>
      <c r="C269" s="12"/>
      <c r="D269" s="12"/>
      <c r="E269" s="12"/>
      <c r="F269" s="12"/>
      <c r="G269" s="10" t="str">
        <f>สรุปงบ!D270</f>
        <v>คณะมนุษยศาสตร์และสังคมศาสตร์</v>
      </c>
    </row>
    <row r="270" spans="1:7" s="4" customFormat="1" x14ac:dyDescent="0.2">
      <c r="A270" s="354">
        <v>43</v>
      </c>
      <c r="B270" s="342" t="str">
        <f>สรุปงบ!B271</f>
        <v>พัฒนาความสามารถทางวิชาการของนักศึกษาสาขาภาษาไทย</v>
      </c>
      <c r="C270" s="12"/>
      <c r="D270" s="12"/>
      <c r="E270" s="12"/>
      <c r="F270" s="12"/>
      <c r="G270" s="10" t="str">
        <f>สรุปงบ!D271</f>
        <v>คณะมนุษยศาสตร์และสังคมศาสตร์</v>
      </c>
    </row>
    <row r="271" spans="1:7" s="4" customFormat="1" x14ac:dyDescent="0.2">
      <c r="A271" s="354">
        <v>44</v>
      </c>
      <c r="B271" s="342" t="str">
        <f>สรุปงบ!B272</f>
        <v>พัฒนานักศึกษาเข้าประกวดดนตรีไทยระดับชาติ</v>
      </c>
      <c r="C271" s="12"/>
      <c r="D271" s="12"/>
      <c r="E271" s="12"/>
      <c r="F271" s="12"/>
      <c r="G271" s="10" t="str">
        <f>สรุปงบ!D272</f>
        <v>คณะมนุษยศาสตร์และสังคมศาสตร์</v>
      </c>
    </row>
    <row r="272" spans="1:7" s="4" customFormat="1" x14ac:dyDescent="0.2">
      <c r="A272" s="354">
        <v>45</v>
      </c>
      <c r="B272" s="342" t="str">
        <f>สรุปงบ!B273</f>
        <v>พัฒนาความสามารถทางวิชาการของนักศึกษาสาขาวิชาภาษาอังกฤษธุรกิจ</v>
      </c>
      <c r="C272" s="12"/>
      <c r="D272" s="12"/>
      <c r="E272" s="12"/>
      <c r="F272" s="12"/>
      <c r="G272" s="10" t="str">
        <f>สรุปงบ!D273</f>
        <v>คณะมนุษยศาสตร์และสังคมศาสตร์</v>
      </c>
    </row>
    <row r="273" spans="1:7" s="4" customFormat="1" x14ac:dyDescent="0.2">
      <c r="A273" s="354">
        <v>46</v>
      </c>
      <c r="B273" s="342" t="str">
        <f>สรุปงบ!B274</f>
        <v>อบรมความรู้ทางภาษาจีนสู่การแข่งขันภาษาจีนเพชรยอดมงกุฏ พ.ศ. 2561</v>
      </c>
      <c r="C273" s="12"/>
      <c r="D273" s="12"/>
      <c r="E273" s="12"/>
      <c r="F273" s="12"/>
      <c r="G273" s="10" t="str">
        <f>สรุปงบ!D274</f>
        <v>คณะมนุษยศาสตร์และสังคมศาสตร์</v>
      </c>
    </row>
    <row r="274" spans="1:7" s="296" customFormat="1" x14ac:dyDescent="0.2">
      <c r="A274" s="356" t="s">
        <v>107</v>
      </c>
      <c r="B274" s="341" t="s">
        <v>104</v>
      </c>
      <c r="C274" s="295"/>
      <c r="D274" s="295"/>
      <c r="E274" s="295"/>
      <c r="F274" s="295"/>
      <c r="G274" s="295"/>
    </row>
    <row r="275" spans="1:7" s="4" customFormat="1" x14ac:dyDescent="0.2">
      <c r="A275" s="354">
        <v>1</v>
      </c>
      <c r="B275" s="342" t="str">
        <f>สรุปงบ!B287</f>
        <v>ส่งเสริมและสนับสนุนการพัฒนาผลงานนวัตกรรมด้านวิทยาศาสตร์และเทคโนโลยี</v>
      </c>
      <c r="C275" s="12"/>
      <c r="D275" s="12"/>
      <c r="E275" s="12"/>
      <c r="F275" s="12"/>
      <c r="G275" s="10" t="str">
        <f>สรุปงบ!D287</f>
        <v>คณะวิทยาศาสตร์และเทคโนโลยี</v>
      </c>
    </row>
    <row r="276" spans="1:7" s="4" customFormat="1" x14ac:dyDescent="0.2">
      <c r="A276" s="354">
        <v>2</v>
      </c>
      <c r="B276" s="342" t="str">
        <f>สรุปงบ!B288</f>
        <v>การพัฒนาความคิดสร้างสรรค์และผลงานของนักศึกษาด้วยงานวิจัยเชิงพื้นที่ โดยใช้เทคโนโลยีสารสนเทศ</v>
      </c>
      <c r="C276" s="12"/>
      <c r="D276" s="12"/>
      <c r="E276" s="12"/>
      <c r="F276" s="12"/>
      <c r="G276" s="10" t="str">
        <f>สรุปงบ!D288</f>
        <v>คณะเทคโนโลยีสารสนเทศ</v>
      </c>
    </row>
    <row r="277" spans="1:7" s="4" customFormat="1" x14ac:dyDescent="0.2">
      <c r="A277" s="354">
        <v>3</v>
      </c>
      <c r="B277" s="342" t="str">
        <f>สรุปงบ!B289</f>
        <v>พัฒนานวัตกรรมดิจิตอลคอนเทนท์สามมิติเพื่อพัฒนาทักษะการเรียนรู้และความคิดสร้างสรรค์</v>
      </c>
      <c r="C277" s="12"/>
      <c r="D277" s="12"/>
      <c r="E277" s="12"/>
      <c r="F277" s="12"/>
      <c r="G277" s="10" t="str">
        <f>สรุปงบ!D289</f>
        <v>คณะเทคโนโลยีสารสนเทศ</v>
      </c>
    </row>
    <row r="278" spans="1:7" s="4" customFormat="1" x14ac:dyDescent="0.2">
      <c r="A278" s="354">
        <v>4</v>
      </c>
      <c r="B278" s="342" t="str">
        <f>สรุปงบ!B290</f>
        <v>ทักษะการผลิตสื่อการสอนแบบคิดเชิงสร้างสรรค์ตามแนว CBL</v>
      </c>
      <c r="C278" s="12"/>
      <c r="D278" s="12"/>
      <c r="E278" s="12"/>
      <c r="F278" s="12"/>
      <c r="G278" s="10" t="str">
        <f>สรุปงบ!D290</f>
        <v>คณะเทคโนโลยีสารสนเทศ</v>
      </c>
    </row>
    <row r="279" spans="1:7" s="4" customFormat="1" x14ac:dyDescent="0.2">
      <c r="A279" s="354">
        <v>5</v>
      </c>
      <c r="B279" s="342" t="str">
        <f>สรุปงบ!B291</f>
        <v>การประกวดผลงานความคิดสร้างสรรค์ของนักศึกษาวิชาชีพครู</v>
      </c>
      <c r="C279" s="12"/>
      <c r="D279" s="12"/>
      <c r="E279" s="12"/>
      <c r="F279" s="12"/>
      <c r="G279" s="10" t="str">
        <f>สรุปงบ!D291</f>
        <v>คณะครุศาสตร์</v>
      </c>
    </row>
    <row r="280" spans="1:7" s="4" customFormat="1" x14ac:dyDescent="0.2">
      <c r="A280" s="354">
        <v>6</v>
      </c>
      <c r="B280" s="342" t="str">
        <f>สรุปงบ!B292</f>
        <v>สร้างสรรค์ประติมากรรมสะท้อนอัตลักษณ์การเรียนรู้ (Library Land Mark)</v>
      </c>
      <c r="C280" s="12"/>
      <c r="D280" s="12"/>
      <c r="E280" s="12"/>
      <c r="F280" s="12"/>
      <c r="G280" s="10" t="str">
        <f>สรุปงบ!D292</f>
        <v>สำนักวิทยบริการและเทคโนโลยีสารสนเทศ</v>
      </c>
    </row>
    <row r="281" spans="1:7" s="4" customFormat="1" x14ac:dyDescent="0.2">
      <c r="A281" s="354">
        <v>7</v>
      </c>
      <c r="B281" s="342" t="str">
        <f>สรุปงบ!B293</f>
        <v>ส่งเสริมและสนับสนุนให้นักศึกษาสร้างสรรค์ผลงานและนวัตกรรม</v>
      </c>
      <c r="C281" s="12"/>
      <c r="D281" s="12"/>
      <c r="E281" s="12"/>
      <c r="F281" s="12"/>
      <c r="G281" s="10" t="str">
        <f>สรุปงบ!D293</f>
        <v>สำนักวิทยบริการและเทคโนโลยีสารสนเทศ</v>
      </c>
    </row>
    <row r="282" spans="1:7" s="4" customFormat="1" x14ac:dyDescent="0.2">
      <c r="A282" s="354">
        <v>8</v>
      </c>
      <c r="B282" s="342" t="str">
        <f>สรุปงบ!B294</f>
        <v>จัดทำสื่อสร้างสรรค์เกียรติภูมิปัญญามหาวิทยาลัยราชภัฏเพชรบุรี</v>
      </c>
      <c r="C282" s="12"/>
      <c r="D282" s="12"/>
      <c r="E282" s="12"/>
      <c r="F282" s="12"/>
      <c r="G282" s="10" t="str">
        <f>สรุปงบ!D294</f>
        <v>สำนักวิทยบริการและเทคโนโลยีสารสนเทศ</v>
      </c>
    </row>
    <row r="283" spans="1:7" s="4" customFormat="1" x14ac:dyDescent="0.2">
      <c r="A283" s="354">
        <v>9</v>
      </c>
      <c r="B283" s="342" t="str">
        <f>สรุปงบ!B295</f>
        <v>ส่งเสริมการอ่านเชิงรุก กิจกรรม "Read for Life 2018 @PBRU"</v>
      </c>
      <c r="C283" s="12"/>
      <c r="D283" s="12"/>
      <c r="E283" s="12"/>
      <c r="F283" s="12"/>
      <c r="G283" s="10" t="str">
        <f>สรุปงบ!D295</f>
        <v>สำนักวิทยบริการและเทคโนโลยีสารสนเทศ</v>
      </c>
    </row>
    <row r="284" spans="1:7" s="4" customFormat="1" x14ac:dyDescent="0.2">
      <c r="A284" s="354">
        <v>10</v>
      </c>
      <c r="B284" s="342" t="str">
        <f>สรุปงบ!B296</f>
        <v>มุมความคิดสร้างสรรค์สาขาเพาะเลี้ยงสัตว์น้ำ</v>
      </c>
      <c r="C284" s="12"/>
      <c r="D284" s="12"/>
      <c r="E284" s="12"/>
      <c r="F284" s="12"/>
      <c r="G284" s="10" t="str">
        <f>สรุปงบ!D296</f>
        <v>คณะเทคโนโลยีการเกษตร</v>
      </c>
    </row>
    <row r="285" spans="1:7" s="4" customFormat="1" x14ac:dyDescent="0.2">
      <c r="A285" s="354">
        <v>11</v>
      </c>
      <c r="B285" s="342" t="str">
        <f>สรุปงบ!B297</f>
        <v>วิจัยสำหรับนักศึกษา สาขาเทคโนโลยีอุตสาหกรรม</v>
      </c>
      <c r="C285" s="12"/>
      <c r="D285" s="12"/>
      <c r="E285" s="12"/>
      <c r="F285" s="12"/>
      <c r="G285" s="10" t="str">
        <f>สรุปงบ!D297</f>
        <v>คณะวิศวกรรมศาสตร์และเทคโนโลยีอุตสาหกรรม</v>
      </c>
    </row>
    <row r="286" spans="1:7" s="4" customFormat="1" x14ac:dyDescent="0.2">
      <c r="A286" s="354">
        <v>12</v>
      </c>
      <c r="B286" s="342" t="str">
        <f>สรุปงบ!B298</f>
        <v>การส่งเสริมความคิดสร้างสรรค์และนวัตกรรมการออกแบบสถาปัตยกรรมภายใน</v>
      </c>
      <c r="C286" s="12"/>
      <c r="D286" s="12"/>
      <c r="E286" s="12"/>
      <c r="F286" s="12"/>
      <c r="G286" s="10" t="str">
        <f>สรุปงบ!D298</f>
        <v>คณะวิศวกรรมศาสตร์และเทคโนโลยีอุตสาหกรรม</v>
      </c>
    </row>
    <row r="287" spans="1:7" s="4" customFormat="1" x14ac:dyDescent="0.2">
      <c r="A287" s="354">
        <v>13</v>
      </c>
      <c r="B287" s="342" t="str">
        <f>สรุปงบ!B299</f>
        <v>ประกวดคิดสร้างสรรค์ นวัตกรรมสร้างชาติ สู่ไทยแลนด์ 4.0</v>
      </c>
      <c r="C287" s="12"/>
      <c r="D287" s="12"/>
      <c r="E287" s="12"/>
      <c r="F287" s="12"/>
      <c r="G287" s="10" t="str">
        <f>สรุปงบ!D299</f>
        <v>คณะมนุษยศาสตร์และสังคมศาสตร์</v>
      </c>
    </row>
    <row r="288" spans="1:7" s="4" customFormat="1" x14ac:dyDescent="0.2">
      <c r="A288" s="354">
        <v>14</v>
      </c>
      <c r="B288" s="342" t="str">
        <f>สรุปงบ!B300</f>
        <v>การอบรมเชิงปฏิบัติการสร้างสรรค์ศิลปกรรม ครั้งที่ 2</v>
      </c>
      <c r="C288" s="12"/>
      <c r="D288" s="12"/>
      <c r="E288" s="12"/>
      <c r="F288" s="12"/>
      <c r="G288" s="10" t="str">
        <f>สรุปงบ!D300</f>
        <v>คณะมนุษยศาสตร์และสังคมศาสตร์</v>
      </c>
    </row>
    <row r="289" spans="1:7" s="4" customFormat="1" x14ac:dyDescent="0.2">
      <c r="A289" s="354">
        <v>15</v>
      </c>
      <c r="B289" s="342" t="str">
        <f>สรุปงบ!B301</f>
        <v>ส่งเสริมการผลิตและพัฒนา ผลงานศิลปะและการออกแบบที่มีคุณภาพ เตรียมพร้อมเพื่อการนำเสนอหรือการประกวด</v>
      </c>
      <c r="C289" s="12"/>
      <c r="D289" s="12"/>
      <c r="E289" s="12"/>
      <c r="F289" s="12"/>
      <c r="G289" s="10" t="str">
        <f>สรุปงบ!D301</f>
        <v>คณะมนุษยศาสตร์และสังคมศาสตร์</v>
      </c>
    </row>
    <row r="290" spans="1:7" s="296" customFormat="1" x14ac:dyDescent="0.2">
      <c r="A290" s="356" t="s">
        <v>108</v>
      </c>
      <c r="B290" s="341" t="s">
        <v>105</v>
      </c>
      <c r="C290" s="295"/>
      <c r="D290" s="295"/>
      <c r="E290" s="295"/>
      <c r="F290" s="295"/>
      <c r="G290" s="295"/>
    </row>
    <row r="291" spans="1:7" s="4" customFormat="1" ht="43.5" x14ac:dyDescent="0.2">
      <c r="A291" s="354">
        <v>1</v>
      </c>
      <c r="B291" s="342" t="str">
        <f>สรุปงบ!B304</f>
        <v>พัฒนาอัตลักษณ์และคุณลักษณะของบัณฑิตที่พึงประสงค์และบริการด้วยจิตใจความเป็นมนุษย์คณะพยาบาลศาสตร์ มหาวิทยาลัยราชภัฏเพชรบุรี</v>
      </c>
      <c r="C291" s="12"/>
      <c r="D291" s="12"/>
      <c r="E291" s="12"/>
      <c r="F291" s="12"/>
      <c r="G291" s="10" t="str">
        <f>สรุปงบ!D304</f>
        <v>คณะพยาบาลศาสตร์</v>
      </c>
    </row>
    <row r="292" spans="1:7" s="4" customFormat="1" x14ac:dyDescent="0.2">
      <c r="A292" s="354">
        <v>2</v>
      </c>
      <c r="B292" s="342" t="str">
        <f>สรุปงบ!B305</f>
        <v>สร้างอัตลักษณ์และคุณลักษณะบัณฑิตที่พึงประสงค์ด้วยหลักไตรสิกขา</v>
      </c>
      <c r="C292" s="12"/>
      <c r="D292" s="12"/>
      <c r="E292" s="12"/>
      <c r="F292" s="12"/>
      <c r="G292" s="10" t="str">
        <f>สรุปงบ!D305</f>
        <v>กองพัฒนานักศึกษา</v>
      </c>
    </row>
    <row r="293" spans="1:7" s="4" customFormat="1" x14ac:dyDescent="0.2">
      <c r="A293" s="354">
        <v>3</v>
      </c>
      <c r="B293" s="342" t="str">
        <f>สรุปงบ!B306</f>
        <v>การพัฒนานักศึกษาเกษตรให้มีอัตลักษณ์ตามคุณลักษณะบัณฑิตที่พึงพประสงค์</v>
      </c>
      <c r="C293" s="12"/>
      <c r="D293" s="12"/>
      <c r="E293" s="12"/>
      <c r="F293" s="12"/>
      <c r="G293" s="10" t="str">
        <f>สรุปงบ!D306</f>
        <v>คณะเทคโนโลยีการเกษตร</v>
      </c>
    </row>
    <row r="294" spans="1:7" s="4" customFormat="1" x14ac:dyDescent="0.2">
      <c r="A294" s="354">
        <v>4</v>
      </c>
      <c r="B294" s="342" t="str">
        <f>สรุปงบ!B307</f>
        <v>เสริมสร้างอัตลักษณ์คณะวิทยาศาสตร์และเทคโนโลยี</v>
      </c>
      <c r="C294" s="12"/>
      <c r="D294" s="12"/>
      <c r="E294" s="12"/>
      <c r="F294" s="12"/>
      <c r="G294" s="10" t="str">
        <f>สรุปงบ!D307</f>
        <v>คณะวิทยาศาสตร์และเทคโนโลยี</v>
      </c>
    </row>
    <row r="295" spans="1:7" s="4" customFormat="1" x14ac:dyDescent="0.2">
      <c r="A295" s="354">
        <v>5</v>
      </c>
      <c r="B295" s="342" t="str">
        <f>สรุปงบ!B308</f>
        <v>สร้างอัตลักษณ์และคุณลักษณะของบัณฑิตที่พึงประสงค์คณะวิทยาการจัดการ</v>
      </c>
      <c r="C295" s="12"/>
      <c r="D295" s="12"/>
      <c r="E295" s="12"/>
      <c r="F295" s="12"/>
      <c r="G295" s="10" t="str">
        <f>สรุปงบ!D308</f>
        <v>คณะวิทยาการจัดการ</v>
      </c>
    </row>
    <row r="296" spans="1:7" s="4" customFormat="1" x14ac:dyDescent="0.2">
      <c r="A296" s="354">
        <v>6</v>
      </c>
      <c r="B296" s="342" t="str">
        <f>สรุปงบ!B309</f>
        <v>เสริมสร้างอัตลักษณ์นักศึกษาคณะครุศาสตร์</v>
      </c>
      <c r="C296" s="12"/>
      <c r="D296" s="12"/>
      <c r="E296" s="12"/>
      <c r="F296" s="12"/>
      <c r="G296" s="10" t="str">
        <f>สรุปงบ!D309</f>
        <v>คณะครุศาสตร์</v>
      </c>
    </row>
    <row r="297" spans="1:7" s="4" customFormat="1" x14ac:dyDescent="0.2">
      <c r="A297" s="354">
        <v>7</v>
      </c>
      <c r="B297" s="342" t="str">
        <f>สรุปงบ!B310</f>
        <v>พัฒนาศักยภาพนักศึกษา "ลูกมนุษย์ เก่ง ดี มีสุข"</v>
      </c>
      <c r="C297" s="12"/>
      <c r="D297" s="12"/>
      <c r="E297" s="12"/>
      <c r="F297" s="12"/>
      <c r="G297" s="10" t="str">
        <f>สรุปงบ!D310</f>
        <v>คณะมนุษยศาสตร์และสังคมศาสตร์</v>
      </c>
    </row>
    <row r="298" spans="1:7" s="4" customFormat="1" x14ac:dyDescent="0.2">
      <c r="A298" s="354">
        <v>8</v>
      </c>
      <c r="B298" s="342" t="str">
        <f>สรุปงบ!B311</f>
        <v>สร้างอัตลักษณ์และคุณลักษณะของบัณฑิตคณะวิศวกรรมศาสตร์และเทคโนโลยีอุตสาหกรรม</v>
      </c>
      <c r="C298" s="12"/>
      <c r="D298" s="12"/>
      <c r="E298" s="12"/>
      <c r="F298" s="12"/>
      <c r="G298" s="10" t="str">
        <f>สรุปงบ!D311</f>
        <v>คณะวิศวกรรมศาสตร์และเทคโนโลยีอุตสาหกรรม</v>
      </c>
    </row>
    <row r="299" spans="1:7" s="4" customFormat="1" x14ac:dyDescent="0.2">
      <c r="A299" s="354">
        <v>9</v>
      </c>
      <c r="B299" s="342" t="str">
        <f>สรุปงบ!B312</f>
        <v>สร้างอัตลักษณ์และคุณลักษณะของบัณฑิตที่พึงประสงค์</v>
      </c>
      <c r="C299" s="12"/>
      <c r="D299" s="12"/>
      <c r="E299" s="12"/>
      <c r="F299" s="12"/>
      <c r="G299" s="10" t="str">
        <f>สรุปงบ!D312</f>
        <v>คณะเทคโนโลยีสารสนเทศ</v>
      </c>
    </row>
    <row r="300" spans="1:7" s="296" customFormat="1" x14ac:dyDescent="0.2">
      <c r="A300" s="356" t="s">
        <v>109</v>
      </c>
      <c r="B300" s="339" t="s">
        <v>10</v>
      </c>
      <c r="C300" s="295"/>
      <c r="D300" s="295"/>
      <c r="E300" s="295"/>
      <c r="F300" s="295"/>
      <c r="G300" s="295"/>
    </row>
    <row r="301" spans="1:7" s="4" customFormat="1" x14ac:dyDescent="0.2">
      <c r="A301" s="354">
        <v>1</v>
      </c>
      <c r="B301" s="340" t="str">
        <f>สรุปงบ!B315</f>
        <v>ส่งเสริมสุขภาวะที่ดีของนักศึกษา</v>
      </c>
      <c r="C301" s="12"/>
      <c r="D301" s="12"/>
      <c r="E301" s="12"/>
      <c r="F301" s="12"/>
      <c r="G301" s="9" t="str">
        <f>สรุปงบ!D315</f>
        <v>กองพัฒนานักศึกษา</v>
      </c>
    </row>
    <row r="302" spans="1:7" s="4" customFormat="1" x14ac:dyDescent="0.2">
      <c r="A302" s="354">
        <v>2</v>
      </c>
      <c r="B302" s="340" t="str">
        <f>สรุปงบ!B316</f>
        <v>ส่งเสริมการมีสุขภาพที่ดีแก่นักศึกษาด้วยทักษะทางกีฬา</v>
      </c>
      <c r="C302" s="12"/>
      <c r="D302" s="12"/>
      <c r="E302" s="12"/>
      <c r="F302" s="12"/>
      <c r="G302" s="9" t="str">
        <f>สรุปงบ!D316</f>
        <v>กองพัฒนานักศึกษา</v>
      </c>
    </row>
    <row r="303" spans="1:7" s="4" customFormat="1" x14ac:dyDescent="0.2">
      <c r="A303" s="354">
        <v>3</v>
      </c>
      <c r="B303" s="340" t="str">
        <f>สรุปงบ!B317</f>
        <v>พัฒนาระบบการให้คำปรึกษา</v>
      </c>
      <c r="C303" s="12"/>
      <c r="D303" s="12"/>
      <c r="E303" s="12"/>
      <c r="F303" s="12"/>
      <c r="G303" s="9" t="str">
        <f>สรุปงบ!D317</f>
        <v>กองพัฒนานักศึกษา</v>
      </c>
    </row>
    <row r="304" spans="1:7" s="4" customFormat="1" x14ac:dyDescent="0.2">
      <c r="A304" s="354">
        <v>4</v>
      </c>
      <c r="B304" s="340" t="str">
        <f>สรุปงบ!B318</f>
        <v>ส่งเสริมสุขภาพกายและสุขภาพจิตเกษตร</v>
      </c>
      <c r="C304" s="12"/>
      <c r="D304" s="12"/>
      <c r="E304" s="12"/>
      <c r="F304" s="12"/>
      <c r="G304" s="9" t="str">
        <f>สรุปงบ!D318</f>
        <v>คณะเทคโนโลยีการเกษตร</v>
      </c>
    </row>
    <row r="305" spans="1:7" s="4" customFormat="1" x14ac:dyDescent="0.2">
      <c r="A305" s="354">
        <v>5</v>
      </c>
      <c r="B305" s="340" t="str">
        <f>สรุปงบ!B319</f>
        <v>กีฬาดอนขับใหญ่เกมส์</v>
      </c>
      <c r="C305" s="12"/>
      <c r="D305" s="12"/>
      <c r="E305" s="12"/>
      <c r="F305" s="12"/>
      <c r="G305" s="9" t="str">
        <f>สรุปงบ!D319</f>
        <v>คณะเทคโนโลยีการเกษตร</v>
      </c>
    </row>
    <row r="306" spans="1:7" s="4" customFormat="1" x14ac:dyDescent="0.2">
      <c r="A306" s="354">
        <v>6</v>
      </c>
      <c r="B306" s="340" t="str">
        <f>สรุปงบ!B320</f>
        <v>พัฒนาสุขภาวะของนักศึกษาคณะวิทยาการจัดการ</v>
      </c>
      <c r="C306" s="12"/>
      <c r="D306" s="12"/>
      <c r="E306" s="12"/>
      <c r="F306" s="12"/>
      <c r="G306" s="9" t="str">
        <f>สรุปงบ!D320</f>
        <v>คณะวิทยาการจัดการ</v>
      </c>
    </row>
    <row r="307" spans="1:7" s="4" customFormat="1" x14ac:dyDescent="0.2">
      <c r="A307" s="354">
        <v>7</v>
      </c>
      <c r="B307" s="340" t="str">
        <f>สรุปงบ!B321</f>
        <v>พัฒนาสุขภาวะการแข่งขันกีและส่งเสริมสุขภาพดอนขังใหญ่เกมส์ ครั้งที่ 31</v>
      </c>
      <c r="C307" s="12"/>
      <c r="D307" s="12"/>
      <c r="E307" s="12"/>
      <c r="F307" s="12"/>
      <c r="G307" s="9" t="str">
        <f>สรุปงบ!D321</f>
        <v>คณะวิทยาการจัดการ</v>
      </c>
    </row>
    <row r="308" spans="1:7" s="4" customFormat="1" x14ac:dyDescent="0.2">
      <c r="A308" s="354">
        <v>8</v>
      </c>
      <c r="B308" s="340" t="str">
        <f>สรุปงบ!B322</f>
        <v>พัฒนาสุขภาวะนักศึกษาคณะวิทยาศาสตร์และเทคโนโลยี</v>
      </c>
      <c r="C308" s="12"/>
      <c r="D308" s="12"/>
      <c r="E308" s="12"/>
      <c r="F308" s="12"/>
      <c r="G308" s="9" t="str">
        <f>สรุปงบ!D322</f>
        <v>คณะวิทยาศาสตร์และเทคโนโลยี</v>
      </c>
    </row>
    <row r="309" spans="1:7" s="4" customFormat="1" x14ac:dyDescent="0.2">
      <c r="A309" s="354">
        <v>9</v>
      </c>
      <c r="B309" s="340" t="str">
        <f>สรุปงบ!B323</f>
        <v>การแข่งขันกีฬาระหว่างคณะ ดอนขังใหญ่เกมส์</v>
      </c>
      <c r="C309" s="12"/>
      <c r="D309" s="12"/>
      <c r="E309" s="12"/>
      <c r="F309" s="12"/>
      <c r="G309" s="9" t="str">
        <f>สรุปงบ!D323</f>
        <v>คณะวิทยาศาสตร์และเทคโนโลยี</v>
      </c>
    </row>
    <row r="310" spans="1:7" s="4" customFormat="1" x14ac:dyDescent="0.2">
      <c r="A310" s="354">
        <v>10</v>
      </c>
      <c r="B310" s="340" t="str">
        <f>สรุปงบ!B324</f>
        <v>เสริมสร้างสุขภาวะของนักศึกษาครุศาสตร์</v>
      </c>
      <c r="C310" s="12"/>
      <c r="D310" s="12"/>
      <c r="E310" s="12"/>
      <c r="F310" s="12"/>
      <c r="G310" s="9" t="str">
        <f>สรุปงบ!D324</f>
        <v>คณะครุศาสตร์</v>
      </c>
    </row>
    <row r="311" spans="1:7" s="4" customFormat="1" x14ac:dyDescent="0.2">
      <c r="A311" s="354">
        <v>11</v>
      </c>
      <c r="B311" s="340" t="str">
        <f>สรุปงบ!B325</f>
        <v>สนับสนุนให้นักศึกษาคณะครุศาสตร์เข้าร่วมกีฬาดอนขังใหญ่</v>
      </c>
      <c r="C311" s="12"/>
      <c r="D311" s="12"/>
      <c r="E311" s="12"/>
      <c r="F311" s="12"/>
      <c r="G311" s="9" t="str">
        <f>สรุปงบ!D325</f>
        <v>คณะครุศาสตร์</v>
      </c>
    </row>
    <row r="312" spans="1:7" s="4" customFormat="1" x14ac:dyDescent="0.2">
      <c r="A312" s="354">
        <v>12</v>
      </c>
      <c r="B312" s="340" t="str">
        <f>สรุปงบ!B326</f>
        <v>จิตอาสา "ทำตามพ่อสอน"</v>
      </c>
      <c r="C312" s="12"/>
      <c r="D312" s="12"/>
      <c r="E312" s="12"/>
      <c r="F312" s="12"/>
      <c r="G312" s="9" t="str">
        <f>สรุปงบ!D326</f>
        <v>คณะมนุษยศาสตร์และสังคมศาสตร์</v>
      </c>
    </row>
    <row r="313" spans="1:7" s="4" customFormat="1" x14ac:dyDescent="0.2">
      <c r="A313" s="354">
        <v>13</v>
      </c>
      <c r="B313" s="340" t="str">
        <f>สรุปงบ!B327</f>
        <v>กีฬาดอนขับใหญ่เกมส์</v>
      </c>
      <c r="C313" s="12"/>
      <c r="D313" s="12"/>
      <c r="E313" s="12"/>
      <c r="F313" s="12"/>
      <c r="G313" s="9" t="str">
        <f>สรุปงบ!D327</f>
        <v>คณะมนุษยศาสตร์และสังคมศาสตร์</v>
      </c>
    </row>
    <row r="314" spans="1:7" s="4" customFormat="1" x14ac:dyDescent="0.2">
      <c r="A314" s="354">
        <v>14</v>
      </c>
      <c r="B314" s="340" t="str">
        <f>สรุปงบ!B328</f>
        <v>สร้างเสริมสุขภาวะที่ดีแก่นักศึกษาของคณะวิศวกรรมศาสตร์และเทคโนโลยีอุตสาหกรรม</v>
      </c>
      <c r="C314" s="12"/>
      <c r="D314" s="12"/>
      <c r="E314" s="12"/>
      <c r="F314" s="12"/>
      <c r="G314" s="9" t="str">
        <f>สรุปงบ!D328</f>
        <v>คณะวิศวกรรมศาสตร์และเทคโนโลยีอุตสาหกรรม</v>
      </c>
    </row>
    <row r="315" spans="1:7" s="4" customFormat="1" x14ac:dyDescent="0.2">
      <c r="A315" s="354">
        <v>15</v>
      </c>
      <c r="B315" s="340" t="str">
        <f>สรุปงบ!B329</f>
        <v>เข้าร่วมกีฬาระหว่างคณะดอนขังใหญ่ ประจำปี 2560</v>
      </c>
      <c r="C315" s="12"/>
      <c r="D315" s="12"/>
      <c r="E315" s="12"/>
      <c r="F315" s="12"/>
      <c r="G315" s="9" t="str">
        <f>สรุปงบ!D329</f>
        <v>คณะวิศวกรรมศาสตร์และเทคโนโลยีอุตสาหกรรม</v>
      </c>
    </row>
    <row r="316" spans="1:7" s="4" customFormat="1" x14ac:dyDescent="0.2">
      <c r="A316" s="354">
        <v>16</v>
      </c>
      <c r="B316" s="340" t="str">
        <f>สรุปงบ!B330</f>
        <v>กีฬาดอนขับใหญ่เกมส์</v>
      </c>
      <c r="C316" s="12"/>
      <c r="D316" s="12"/>
      <c r="E316" s="12"/>
      <c r="F316" s="12"/>
      <c r="G316" s="9" t="str">
        <f>สรุปงบ!D330</f>
        <v>คณะเทคโนโลยีสารสนเทศ</v>
      </c>
    </row>
    <row r="317" spans="1:7" s="4" customFormat="1" x14ac:dyDescent="0.2">
      <c r="A317" s="354">
        <v>17</v>
      </c>
      <c r="B317" s="340" t="str">
        <f>สรุปงบ!B331</f>
        <v>พัฒนาสุขภาวะของนักศึกษา</v>
      </c>
      <c r="C317" s="12"/>
      <c r="D317" s="12"/>
      <c r="E317" s="12"/>
      <c r="F317" s="12"/>
      <c r="G317" s="9" t="str">
        <f>สรุปงบ!D331</f>
        <v>คณะเทคโนโลยีสารสนเทศ</v>
      </c>
    </row>
    <row r="318" spans="1:7" s="4" customFormat="1" x14ac:dyDescent="0.2">
      <c r="A318" s="354">
        <v>18</v>
      </c>
      <c r="B318" s="340" t="str">
        <f>สรุปงบ!B332</f>
        <v>กีฬาดอนขับใหญ่เกมส์</v>
      </c>
      <c r="C318" s="12"/>
      <c r="D318" s="12"/>
      <c r="E318" s="12"/>
      <c r="F318" s="12"/>
      <c r="G318" s="9" t="str">
        <f>สรุปงบ!D332</f>
        <v>คณะพยาบาลศาสตร์</v>
      </c>
    </row>
    <row r="319" spans="1:7" s="296" customFormat="1" x14ac:dyDescent="0.2">
      <c r="A319" s="356" t="s">
        <v>110</v>
      </c>
      <c r="B319" s="341" t="s">
        <v>11</v>
      </c>
      <c r="C319" s="295"/>
      <c r="D319" s="295"/>
      <c r="E319" s="295"/>
      <c r="F319" s="295"/>
      <c r="G319" s="295"/>
    </row>
    <row r="320" spans="1:7" s="4" customFormat="1" x14ac:dyDescent="0.2">
      <c r="A320" s="354">
        <v>1</v>
      </c>
      <c r="B320" s="342" t="str">
        <f>สรุปงบ!B335</f>
        <v>อบรมทักษะการใช้ ICT สำหรับนักศึกษาคณะวิทยาศาสตร์และเทคโนโลยี</v>
      </c>
      <c r="C320" s="12"/>
      <c r="D320" s="12"/>
      <c r="E320" s="12"/>
      <c r="F320" s="12"/>
      <c r="G320" s="10" t="str">
        <f>สรุปงบ!D335</f>
        <v>คณะวิทยาศาสตร์และเทคโนโลยี</v>
      </c>
    </row>
    <row r="321" spans="1:7" s="4" customFormat="1" x14ac:dyDescent="0.2">
      <c r="A321" s="354">
        <v>2</v>
      </c>
      <c r="B321" s="342" t="str">
        <f>สรุปงบ!B336</f>
        <v>การอบรมเชิงปฏิบัติการการสืบค้น electronic database ในระดับสากลทางด้านเคมี</v>
      </c>
      <c r="C321" s="12"/>
      <c r="D321" s="12"/>
      <c r="E321" s="12"/>
      <c r="F321" s="12"/>
      <c r="G321" s="10" t="str">
        <f>สรุปงบ!D336</f>
        <v>คณะวิทยาศาสตร์และเทคโนโลยี</v>
      </c>
    </row>
    <row r="322" spans="1:7" s="4" customFormat="1" x14ac:dyDescent="0.2">
      <c r="A322" s="354">
        <v>3</v>
      </c>
      <c r="B322" s="342" t="str">
        <f>สรุปงบ!B337</f>
        <v>อบรมเชิงปฏิบัติการระบบเครือข่ายสำนักงานอัตโนมัติ</v>
      </c>
      <c r="C322" s="12"/>
      <c r="D322" s="12"/>
      <c r="E322" s="12"/>
      <c r="F322" s="12"/>
      <c r="G322" s="10" t="str">
        <f>สรุปงบ!D337</f>
        <v>คณะเทคโนโลยีสารสนเทศ</v>
      </c>
    </row>
    <row r="323" spans="1:7" s="4" customFormat="1" x14ac:dyDescent="0.2">
      <c r="A323" s="354">
        <v>4</v>
      </c>
      <c r="B323" s="342" t="str">
        <f>สรุปงบ!B338</f>
        <v>อบรมเชิงปฏิบัติการการวิเคราะห์ข้อมูลรูปภาพด้วยเทคนิค Data Analytics</v>
      </c>
      <c r="C323" s="12"/>
      <c r="D323" s="12"/>
      <c r="E323" s="12"/>
      <c r="F323" s="12"/>
      <c r="G323" s="10" t="str">
        <f>สรุปงบ!D338</f>
        <v>คณะเทคโนโลยีสารสนเทศ</v>
      </c>
    </row>
    <row r="324" spans="1:7" s="4" customFormat="1" x14ac:dyDescent="0.2">
      <c r="A324" s="354">
        <v>5</v>
      </c>
      <c r="B324" s="342" t="str">
        <f>สรุปงบ!B339</f>
        <v>อบรมเชิงปฏิบัติการการใช้เครื่องมือเทคโนโลยีสารสนเทศและการสื่อสารสำหรับการเรียนการสอนในยุค 4.0</v>
      </c>
      <c r="C324" s="12"/>
      <c r="D324" s="12"/>
      <c r="E324" s="12"/>
      <c r="F324" s="12"/>
      <c r="G324" s="10" t="str">
        <f>สรุปงบ!D339</f>
        <v>คณะเทคโนโลยีสารสนเทศ</v>
      </c>
    </row>
    <row r="325" spans="1:7" s="4" customFormat="1" x14ac:dyDescent="0.2">
      <c r="A325" s="354">
        <v>6</v>
      </c>
      <c r="B325" s="342" t="str">
        <f>สรุปงบ!B340</f>
        <v>อบรมเชิงปฏิบัติการโปรแกรมประยุกต์เว็บแอพเพื่อการสื่อสาร</v>
      </c>
      <c r="C325" s="12"/>
      <c r="D325" s="12"/>
      <c r="E325" s="12"/>
      <c r="F325" s="12"/>
      <c r="G325" s="10" t="str">
        <f>สรุปงบ!D340</f>
        <v>คณะเทคโนโลยีสารสนเทศ</v>
      </c>
    </row>
    <row r="326" spans="1:7" s="4" customFormat="1" x14ac:dyDescent="0.2">
      <c r="A326" s="354">
        <v>7</v>
      </c>
      <c r="B326" s="342" t="str">
        <f>สรุปงบ!B341</f>
        <v>อบรมเชิงปฏิบัติการการวิเคราะห์ข้อมูลด้วยเทคนิค Data Mining</v>
      </c>
      <c r="C326" s="12"/>
      <c r="D326" s="12"/>
      <c r="E326" s="12"/>
      <c r="F326" s="12"/>
      <c r="G326" s="10" t="str">
        <f>สรุปงบ!D341</f>
        <v>คณะเทคโนโลยีสารสนเทศ</v>
      </c>
    </row>
    <row r="327" spans="1:7" s="4" customFormat="1" x14ac:dyDescent="0.2">
      <c r="A327" s="354">
        <v>8</v>
      </c>
      <c r="B327" s="342" t="str">
        <f>สรุปงบ!B342</f>
        <v>อบรมเชิงปฏิบัติการ AI</v>
      </c>
      <c r="C327" s="12"/>
      <c r="D327" s="12"/>
      <c r="E327" s="12"/>
      <c r="F327" s="12"/>
      <c r="G327" s="10" t="str">
        <f>สรุปงบ!D342</f>
        <v>คณะเทคโนโลยีสารสนเทศ</v>
      </c>
    </row>
    <row r="328" spans="1:7" s="4" customFormat="1" x14ac:dyDescent="0.2">
      <c r="A328" s="354">
        <v>9</v>
      </c>
      <c r="B328" s="342" t="str">
        <f>สรุปงบ!B343</f>
        <v>มาตรฐานไอทีแก่นักศึกษาคอมพิวเตอร์ (Microsoft PowerPoint 2013)</v>
      </c>
      <c r="C328" s="12"/>
      <c r="D328" s="12"/>
      <c r="E328" s="12"/>
      <c r="F328" s="12"/>
      <c r="G328" s="10" t="str">
        <f>สรุปงบ!D343</f>
        <v>คณะเทคโนโลยีสารสนเทศ</v>
      </c>
    </row>
    <row r="329" spans="1:7" s="4" customFormat="1" ht="43.5" x14ac:dyDescent="0.2">
      <c r="A329" s="354">
        <v>10</v>
      </c>
      <c r="B329" s="342" t="str">
        <f>สรุปงบ!B344</f>
        <v>อบรมเชิงปฏิบัติการใบรับรองมาตรฐานวิชาชีพด้านการสอบใบรับรองความสามารถของ Microsoft Office Specialist (Microsoft Excel 2013)</v>
      </c>
      <c r="C329" s="12"/>
      <c r="D329" s="12"/>
      <c r="E329" s="12"/>
      <c r="F329" s="12"/>
      <c r="G329" s="10" t="str">
        <f>สรุปงบ!D344</f>
        <v>คณะเทคโนโลยีสารสนเทศ</v>
      </c>
    </row>
    <row r="330" spans="1:7" s="4" customFormat="1" ht="43.5" x14ac:dyDescent="0.2">
      <c r="A330" s="354">
        <v>11</v>
      </c>
      <c r="B330" s="342" t="str">
        <f>สรุปงบ!B345</f>
        <v>การพัฒนาครูต้นแบบกระบวนการจัดการเรียนรู้ด้วยโครงการโดยใช้ไอซีที (Project-based Learning using ICT) ตามแนวคอนสตรักวันนิซึม (Constructionism) แก่นักศึกษาสาขาคอมพิวเตอร์</v>
      </c>
      <c r="C330" s="12"/>
      <c r="D330" s="12"/>
      <c r="E330" s="12"/>
      <c r="F330" s="12"/>
      <c r="G330" s="10" t="str">
        <f>สรุปงบ!D345</f>
        <v>คณะเทคโนโลยีสารสนเทศ</v>
      </c>
    </row>
    <row r="331" spans="1:7" s="4" customFormat="1" x14ac:dyDescent="0.2">
      <c r="A331" s="354">
        <v>12</v>
      </c>
      <c r="B331" s="342" t="str">
        <f>สรุปงบ!B346</f>
        <v>การอบรมเชิงปฏิบัติการการติดตั้งและบริหารเครื่องแม่ข่ายอินเทอร์เน็ต</v>
      </c>
      <c r="C331" s="12"/>
      <c r="D331" s="12"/>
      <c r="E331" s="12"/>
      <c r="F331" s="12"/>
      <c r="G331" s="10" t="str">
        <f>สรุปงบ!D346</f>
        <v>คณะเทคโนโลยีสารสนเทศ</v>
      </c>
    </row>
    <row r="332" spans="1:7" s="4" customFormat="1" x14ac:dyDescent="0.2">
      <c r="A332" s="354">
        <v>13</v>
      </c>
      <c r="B332" s="342" t="str">
        <f>สรุปงบ!B347</f>
        <v xml:space="preserve">การอบรมเชิงปฏิบัติ "การพัฒนาสื่อสารการเรียนการสอนความจริงเสริม (Augmented Reality) </v>
      </c>
      <c r="C332" s="12"/>
      <c r="D332" s="12"/>
      <c r="E332" s="12"/>
      <c r="F332" s="12"/>
      <c r="G332" s="10" t="str">
        <f>สรุปงบ!D347</f>
        <v>คณะเทคโนโลยีสารสนเทศ</v>
      </c>
    </row>
    <row r="333" spans="1:7" s="4" customFormat="1" x14ac:dyDescent="0.2">
      <c r="A333" s="354">
        <v>14</v>
      </c>
      <c r="B333" s="342" t="str">
        <f>สรุปงบ!B348</f>
        <v>อบรมเชิงปฏิบัติการอินเตอร์เน็ตในทุกสิ่ง (IoT : Internet of Things)</v>
      </c>
      <c r="C333" s="12"/>
      <c r="D333" s="12"/>
      <c r="E333" s="12"/>
      <c r="F333" s="12"/>
      <c r="G333" s="10" t="str">
        <f>สรุปงบ!D348</f>
        <v>คณะเทคโนโลยีสารสนเทศ</v>
      </c>
    </row>
    <row r="334" spans="1:7" s="4" customFormat="1" x14ac:dyDescent="0.2">
      <c r="A334" s="354">
        <v>15</v>
      </c>
      <c r="B334" s="342" t="str">
        <f>สรุปงบ!B349</f>
        <v>อบรมเชิงปฏิบัติการการประยุกต์ใช้เทคโนโลยีเพื่อสร้างอาชีพบนระบบออนไลน์</v>
      </c>
      <c r="C334" s="12"/>
      <c r="D334" s="12"/>
      <c r="E334" s="12"/>
      <c r="F334" s="12"/>
      <c r="G334" s="10" t="str">
        <f>สรุปงบ!D349</f>
        <v>คณะเทคโนโลยีสารสนเทศ</v>
      </c>
    </row>
    <row r="335" spans="1:7" s="4" customFormat="1" x14ac:dyDescent="0.2">
      <c r="A335" s="354">
        <v>16</v>
      </c>
      <c r="B335" s="342" t="str">
        <f>สรุปงบ!B350</f>
        <v>การพัมนาทักษะการสืบค้นข้อมูลอย่างมีประสิทธิภาพเพื่อการเรียนรู้ในศตวรรษที่ 21</v>
      </c>
      <c r="C335" s="12"/>
      <c r="D335" s="12"/>
      <c r="E335" s="12"/>
      <c r="F335" s="12"/>
      <c r="G335" s="10" t="str">
        <f>สรุปงบ!D350</f>
        <v>คณะครุศาสตร์</v>
      </c>
    </row>
    <row r="336" spans="1:7" s="4" customFormat="1" x14ac:dyDescent="0.2">
      <c r="A336" s="354">
        <v>17</v>
      </c>
      <c r="B336" s="342" t="str">
        <f>สรุปงบ!B351</f>
        <v>การฝึกอบรมเชิงปฏิบัติการผลิตสื่อการเรียนการสอนดิจิตอลอย่างง่ายสำหรับครูเกษตรด้วยโปรแกรม Prezi และ PowerPoint</v>
      </c>
      <c r="C336" s="12"/>
      <c r="D336" s="12"/>
      <c r="E336" s="12"/>
      <c r="F336" s="12"/>
      <c r="G336" s="10" t="str">
        <f>สรุปงบ!D351</f>
        <v>คณะเทคโนโลยีการเกษตร</v>
      </c>
    </row>
    <row r="337" spans="1:7" s="4" customFormat="1" x14ac:dyDescent="0.2">
      <c r="A337" s="354">
        <v>18</v>
      </c>
      <c r="B337" s="342" t="str">
        <f>สรุปงบ!B352</f>
        <v>การอบรมเชิงปฏิบัติการเรื่องทักษะ ICT เบื้องต้นเพื่อการประยุกต์ใช้ในงาน Smart Farm</v>
      </c>
      <c r="C337" s="12"/>
      <c r="D337" s="12"/>
      <c r="E337" s="12"/>
      <c r="F337" s="12"/>
      <c r="G337" s="10" t="str">
        <f>สรุปงบ!D352</f>
        <v>คณะเทคโนโลยีการเกษตร</v>
      </c>
    </row>
    <row r="338" spans="1:7" s="4" customFormat="1" x14ac:dyDescent="0.2">
      <c r="A338" s="354">
        <v>19</v>
      </c>
      <c r="B338" s="342" t="str">
        <f>สรุปงบ!B353</f>
        <v>การพัฒนาทักษะการใช้ ICT แก่นักศึกษาคณะวิทยาการจัดการ</v>
      </c>
      <c r="C338" s="12"/>
      <c r="D338" s="12"/>
      <c r="E338" s="12"/>
      <c r="F338" s="12"/>
      <c r="G338" s="10" t="str">
        <f>สรุปงบ!D353</f>
        <v>คณะวิทยาการจัดการ</v>
      </c>
    </row>
    <row r="339" spans="1:7" s="4" customFormat="1" x14ac:dyDescent="0.2">
      <c r="A339" s="354">
        <v>20</v>
      </c>
      <c r="B339" s="342" t="str">
        <f>สรุปงบ!B354</f>
        <v>อบรม ICT สำหรับนักศึกษาครู และอบรม ICT เพื่องานอาชีพ</v>
      </c>
      <c r="C339" s="12"/>
      <c r="D339" s="12"/>
      <c r="E339" s="12"/>
      <c r="F339" s="12"/>
      <c r="G339" s="10" t="str">
        <f>สรุปงบ!D354</f>
        <v>คณะมนุษยศาสตร์และสังคมศาสตร์</v>
      </c>
    </row>
    <row r="340" spans="1:7" s="349" customFormat="1" x14ac:dyDescent="0.2">
      <c r="A340" s="346">
        <v>3</v>
      </c>
      <c r="B340" s="347" t="s">
        <v>76</v>
      </c>
      <c r="C340" s="348"/>
      <c r="D340" s="348"/>
      <c r="E340" s="348"/>
      <c r="F340" s="348"/>
      <c r="G340" s="348"/>
    </row>
    <row r="341" spans="1:7" s="14" customFormat="1" x14ac:dyDescent="0.2">
      <c r="A341" s="350">
        <v>3.1</v>
      </c>
      <c r="B341" s="345" t="s">
        <v>111</v>
      </c>
      <c r="C341" s="13"/>
      <c r="D341" s="13"/>
      <c r="E341" s="13"/>
      <c r="F341" s="13"/>
      <c r="G341" s="13"/>
    </row>
    <row r="342" spans="1:7" s="296" customFormat="1" x14ac:dyDescent="0.2">
      <c r="A342" s="356" t="s">
        <v>114</v>
      </c>
      <c r="B342" s="341" t="s">
        <v>113</v>
      </c>
      <c r="C342" s="295"/>
      <c r="D342" s="295"/>
      <c r="E342" s="295"/>
      <c r="F342" s="295"/>
      <c r="G342" s="295"/>
    </row>
    <row r="343" spans="1:7" s="4" customFormat="1" x14ac:dyDescent="0.2">
      <c r="A343" s="354">
        <v>1</v>
      </c>
      <c r="B343" s="342">
        <f>สรุปงบ!B357</f>
        <v>0</v>
      </c>
      <c r="C343" s="12"/>
      <c r="D343" s="12"/>
      <c r="E343" s="12"/>
      <c r="F343" s="12"/>
      <c r="G343" s="12">
        <f>สรุปงบ!D357</f>
        <v>0</v>
      </c>
    </row>
    <row r="344" spans="1:7" s="14" customFormat="1" x14ac:dyDescent="0.2">
      <c r="A344" s="350">
        <v>3.2</v>
      </c>
      <c r="B344" s="345" t="s">
        <v>112</v>
      </c>
      <c r="C344" s="13"/>
      <c r="D344" s="13"/>
      <c r="E344" s="13"/>
      <c r="F344" s="13"/>
      <c r="G344" s="13"/>
    </row>
    <row r="345" spans="1:7" s="296" customFormat="1" x14ac:dyDescent="0.2">
      <c r="A345" s="356" t="s">
        <v>117</v>
      </c>
      <c r="B345" s="341" t="s">
        <v>115</v>
      </c>
      <c r="C345" s="295"/>
      <c r="D345" s="295"/>
      <c r="E345" s="295"/>
      <c r="F345" s="295"/>
      <c r="G345" s="295"/>
    </row>
    <row r="346" spans="1:7" s="4" customFormat="1" x14ac:dyDescent="0.2">
      <c r="A346" s="354">
        <v>1</v>
      </c>
      <c r="B346" s="342" t="str">
        <f>สรุปงบ!B360</f>
        <v>แลกเปลี่ยนนักศึกษาคณะวิทยาศาสตร์และเทคโนโลยีกับมหาวิทยาลัยในต่างประเทศ</v>
      </c>
      <c r="C346" s="12"/>
      <c r="D346" s="12"/>
      <c r="E346" s="12"/>
      <c r="F346" s="12"/>
      <c r="G346" s="10" t="str">
        <f>สรุปงบ!D360</f>
        <v>คณะวิทยาศาสตร์และเทคโนโลยี</v>
      </c>
    </row>
    <row r="347" spans="1:7" s="4" customFormat="1" x14ac:dyDescent="0.2">
      <c r="A347" s="354">
        <v>2</v>
      </c>
      <c r="B347" s="342" t="str">
        <f>สรุปงบ!B361</f>
        <v>แลกเปลี่ยนนักศึกษาและอาจารย์</v>
      </c>
      <c r="C347" s="12"/>
      <c r="D347" s="12"/>
      <c r="E347" s="12"/>
      <c r="F347" s="12"/>
      <c r="G347" s="10" t="str">
        <f>สรุปงบ!D361</f>
        <v>คณะพยาบาลศาสตร์</v>
      </c>
    </row>
    <row r="348" spans="1:7" s="4" customFormat="1" x14ac:dyDescent="0.2">
      <c r="A348" s="354">
        <v>3</v>
      </c>
      <c r="B348" s="342" t="str">
        <f>สรุปงบ!B362</f>
        <v>แลกเปลี่ยนอาจารย์และนักศึกษากับมหาวิทยาลัยตามความร่วมมือในต่างประเทศ</v>
      </c>
      <c r="C348" s="12"/>
      <c r="D348" s="12"/>
      <c r="E348" s="12"/>
      <c r="F348" s="12"/>
      <c r="G348" s="10" t="str">
        <f>สรุปงบ!D362</f>
        <v>คณะเทคโนโลยีสารสนเทศ</v>
      </c>
    </row>
    <row r="349" spans="1:7" s="296" customFormat="1" x14ac:dyDescent="0.2">
      <c r="A349" s="356" t="s">
        <v>118</v>
      </c>
      <c r="B349" s="341" t="s">
        <v>116</v>
      </c>
      <c r="C349" s="295"/>
      <c r="D349" s="295"/>
      <c r="E349" s="295"/>
      <c r="F349" s="295"/>
      <c r="G349" s="295"/>
    </row>
    <row r="350" spans="1:7" s="4" customFormat="1" x14ac:dyDescent="0.2">
      <c r="A350" s="354">
        <v>1</v>
      </c>
      <c r="B350" s="342" t="str">
        <f>สรุปงบ!B365</f>
        <v>พัฒนาทักษะภาษาอังกฤษทางวิชาชีพ</v>
      </c>
      <c r="C350" s="12"/>
      <c r="D350" s="12"/>
      <c r="E350" s="12"/>
      <c r="F350" s="12"/>
      <c r="G350" s="10" t="str">
        <f>สรุปงบ!D365</f>
        <v>คณะวิทยาศาสตร์และเทคโนโลยี</v>
      </c>
    </row>
    <row r="351" spans="1:7" s="4" customFormat="1" x14ac:dyDescent="0.2">
      <c r="A351" s="354">
        <v>2</v>
      </c>
      <c r="B351" s="342" t="str">
        <f>สรุปงบ!B366</f>
        <v>พัฒนาศักยภาพด้านภาษาอังกฤษแก่บุคลากรและนักศึกษา</v>
      </c>
      <c r="C351" s="12"/>
      <c r="D351" s="12"/>
      <c r="E351" s="12"/>
      <c r="F351" s="12"/>
      <c r="G351" s="10" t="str">
        <f>สรุปงบ!D366</f>
        <v>คณะพยาบาลศาสตร์</v>
      </c>
    </row>
    <row r="352" spans="1:7" s="4" customFormat="1" x14ac:dyDescent="0.2">
      <c r="A352" s="354">
        <v>3</v>
      </c>
      <c r="B352" s="342" t="str">
        <f>สรุปงบ!B367</f>
        <v>อบรมการเขียนบทความภาษาอังกฤษ (English for Academic Paper)</v>
      </c>
      <c r="C352" s="12"/>
      <c r="D352" s="12"/>
      <c r="E352" s="12"/>
      <c r="F352" s="12"/>
      <c r="G352" s="10" t="str">
        <f>สรุปงบ!D367</f>
        <v>คณะเทคโนโลยีสารสนเทศ</v>
      </c>
    </row>
    <row r="353" spans="1:7" s="4" customFormat="1" x14ac:dyDescent="0.2">
      <c r="A353" s="354">
        <v>4</v>
      </c>
      <c r="B353" s="342" t="str">
        <f>สรุปงบ!B368</f>
        <v>การอบรมเชิงปฏิบัติการเพื่อยกระดับและพัฒนาศักยภาพทักษะสื่อสารด้วยภาษาอังกฤษ</v>
      </c>
      <c r="C353" s="12"/>
      <c r="D353" s="12"/>
      <c r="E353" s="12"/>
      <c r="F353" s="12"/>
      <c r="G353" s="10" t="str">
        <f>สรุปงบ!D368</f>
        <v>คณะเทคโนโลยีสารสนเทศ</v>
      </c>
    </row>
    <row r="354" spans="1:7" s="4" customFormat="1" x14ac:dyDescent="0.2">
      <c r="A354" s="354">
        <v>5</v>
      </c>
      <c r="B354" s="342" t="str">
        <f>สรุปงบ!B369</f>
        <v>การฝึกทักษะภาษาอังกฤษเพื่อการสื่อสาร</v>
      </c>
      <c r="C354" s="12"/>
      <c r="D354" s="12"/>
      <c r="E354" s="12"/>
      <c r="F354" s="12"/>
      <c r="G354" s="10" t="str">
        <f>สรุปงบ!D369</f>
        <v>คณะครุศาสตร์</v>
      </c>
    </row>
    <row r="355" spans="1:7" s="4" customFormat="1" x14ac:dyDescent="0.2">
      <c r="A355" s="354">
        <v>6</v>
      </c>
      <c r="B355" s="342" t="str">
        <f>สรุปงบ!B370</f>
        <v>การอบรมเชิงปฏิบัติการ "การพัฒนาทักษะภาษาต่างประเทศสำหรับนักศึกษาคณะเทคโนโลยีการเกษตร"</v>
      </c>
      <c r="C355" s="12"/>
      <c r="D355" s="12"/>
      <c r="E355" s="12"/>
      <c r="F355" s="12"/>
      <c r="G355" s="10" t="str">
        <f>สรุปงบ!D370</f>
        <v>คณะเทคโนโลยีการเกษตร</v>
      </c>
    </row>
    <row r="356" spans="1:7" s="4" customFormat="1" x14ac:dyDescent="0.2">
      <c r="A356" s="354">
        <v>7</v>
      </c>
      <c r="B356" s="342" t="str">
        <f>สรุปงบ!B371</f>
        <v>การอบรมเชิงปฏิบัติการ "การพัฒนาทักษะภาษาต่างประเทศสำหรับบุคลากรคณะเทคโนโลยีการเกษตร"</v>
      </c>
      <c r="C356" s="12"/>
      <c r="D356" s="12"/>
      <c r="E356" s="12"/>
      <c r="F356" s="12"/>
      <c r="G356" s="10" t="str">
        <f>สรุปงบ!D371</f>
        <v>คณะเทคโนโลยีการเกษตร</v>
      </c>
    </row>
    <row r="357" spans="1:7" s="4" customFormat="1" x14ac:dyDescent="0.2">
      <c r="A357" s="354">
        <v>8</v>
      </c>
      <c r="B357" s="342" t="str">
        <f>สรุปงบ!B372</f>
        <v>ประกวดนวัตกรรมการเรียนรู้ภาษาอังกฤษสำหรับนักศึกษา</v>
      </c>
      <c r="C357" s="12"/>
      <c r="D357" s="12"/>
      <c r="E357" s="12"/>
      <c r="F357" s="12"/>
      <c r="G357" s="10" t="str">
        <f>สรุปงบ!D372</f>
        <v>คณะวิทยาการจัดการ</v>
      </c>
    </row>
    <row r="358" spans="1:7" s="4" customFormat="1" ht="43.5" x14ac:dyDescent="0.2">
      <c r="A358" s="354">
        <v>9</v>
      </c>
      <c r="B358" s="342" t="str">
        <f>สรุปงบ!B373</f>
        <v>การพัฒนาศักยภาพด้านภาษาต่างประเทศเพื่อเตรียมความพร้อมในการสอบวัดความสามารถทางภาษาของนักศึกษาแขนงวิชาการจัดการ</v>
      </c>
      <c r="C358" s="12"/>
      <c r="D358" s="12"/>
      <c r="E358" s="12"/>
      <c r="F358" s="12"/>
      <c r="G358" s="10" t="str">
        <f>สรุปงบ!D373</f>
        <v>คณะวิทยาการจัดการ</v>
      </c>
    </row>
    <row r="359" spans="1:7" s="4" customFormat="1" x14ac:dyDescent="0.2">
      <c r="A359" s="354">
        <v>10</v>
      </c>
      <c r="B359" s="342" t="str">
        <f>สรุปงบ!B374</f>
        <v>พัฒนาทักษะภาษาต่างประเทศด้านวิศวกรรมพลังงานของนักศึกษาและอาจารย์</v>
      </c>
      <c r="C359" s="12"/>
      <c r="D359" s="12"/>
      <c r="E359" s="12"/>
      <c r="F359" s="12"/>
      <c r="G359" s="10" t="str">
        <f>สรุปงบ!D374</f>
        <v>คณะวิศวกรรมศาสตร์และเทคโนโลยีอุตสาหกรรม</v>
      </c>
    </row>
    <row r="360" spans="1:7" s="4" customFormat="1" x14ac:dyDescent="0.2">
      <c r="A360" s="354">
        <v>11</v>
      </c>
      <c r="B360" s="342" t="str">
        <f>สรุปงบ!B375</f>
        <v>อบรมภาษาต่างประเทศเพื่อการทำงาน</v>
      </c>
      <c r="C360" s="12"/>
      <c r="D360" s="12"/>
      <c r="E360" s="12"/>
      <c r="F360" s="12"/>
      <c r="G360" s="10" t="str">
        <f>สรุปงบ!D375</f>
        <v>คณะวิศวกรรมศาสตร์และเทคโนโลยีอุตสาหกรรม</v>
      </c>
    </row>
    <row r="361" spans="1:7" s="4" customFormat="1" x14ac:dyDescent="0.2">
      <c r="A361" s="354">
        <v>12</v>
      </c>
      <c r="B361" s="342" t="str">
        <f>สรุปงบ!B376</f>
        <v>การพัฒนาภาษาอังกฤษแก่อาจารย์และนักศึกษาสาขาวิชาวิศวกรรมสารสนเทศและการสื่อสาร</v>
      </c>
      <c r="C361" s="12"/>
      <c r="D361" s="12"/>
      <c r="E361" s="12"/>
      <c r="F361" s="12"/>
      <c r="G361" s="10" t="str">
        <f>สรุปงบ!D376</f>
        <v>คณะวิศวกรรมศาสตร์และเทคโนโลยีอุตสาหกรรม</v>
      </c>
    </row>
    <row r="362" spans="1:7" s="4" customFormat="1" x14ac:dyDescent="0.2">
      <c r="A362" s="354">
        <v>13</v>
      </c>
      <c r="B362" s="342" t="str">
        <f>สรุปงบ!B377</f>
        <v>พัฒนาทักษะภาษาอังกฤษสำหรับวิศวกรเครื่องกล</v>
      </c>
      <c r="C362" s="12"/>
      <c r="D362" s="12"/>
      <c r="E362" s="12"/>
      <c r="F362" s="12"/>
      <c r="G362" s="10" t="str">
        <f>สรุปงบ!D377</f>
        <v>คณะวิศวกรรมศาสตร์และเทคโนโลยีอุตสาหกรรม</v>
      </c>
    </row>
    <row r="363" spans="1:7" s="4" customFormat="1" x14ac:dyDescent="0.2">
      <c r="A363" s="354">
        <v>14</v>
      </c>
      <c r="B363" s="342" t="str">
        <f>สรุปงบ!B378</f>
        <v>จัดหาสื่อการเรียนรู้เพื่อสนับสนุนการพัฒนาทักษะภาษาอังกฤษ</v>
      </c>
      <c r="C363" s="12"/>
      <c r="D363" s="12"/>
      <c r="E363" s="12"/>
      <c r="F363" s="12"/>
      <c r="G363" s="10" t="str">
        <f>สรุปงบ!D378</f>
        <v>คณะมนุษยศาสตร์และสังคมศาสตร์</v>
      </c>
    </row>
    <row r="364" spans="1:7" s="4" customFormat="1" x14ac:dyDescent="0.2">
      <c r="A364" s="354">
        <v>15</v>
      </c>
      <c r="B364" s="342" t="str">
        <f>สรุปงบ!B379</f>
        <v>อบรม TOEIC สำหรับนักศึกษามหาวิทยาลัยราชภัฏเพชรบุรี</v>
      </c>
      <c r="C364" s="12"/>
      <c r="D364" s="12"/>
      <c r="E364" s="12"/>
      <c r="F364" s="12"/>
      <c r="G364" s="10" t="str">
        <f>สรุปงบ!D379</f>
        <v>คณะมนุษยศาสตร์และสังคมศาสตร์</v>
      </c>
    </row>
    <row r="365" spans="1:7" s="4" customFormat="1" x14ac:dyDescent="0.2">
      <c r="A365" s="354">
        <v>16</v>
      </c>
      <c r="B365" s="342" t="str">
        <f>สรุปงบ!B380</f>
        <v>อบรม TOEIC สำหรับบุคลากรมหาวิทยาลัยราชภัฏเพชรบุรี</v>
      </c>
      <c r="C365" s="12"/>
      <c r="D365" s="12"/>
      <c r="E365" s="12"/>
      <c r="F365" s="12"/>
      <c r="G365" s="10" t="str">
        <f>สรุปงบ!D380</f>
        <v>คณะมนุษยศาสตร์และสังคมศาสตร์</v>
      </c>
    </row>
    <row r="366" spans="1:7" s="4" customFormat="1" x14ac:dyDescent="0.2">
      <c r="A366" s="354">
        <v>17</v>
      </c>
      <c r="B366" s="342" t="str">
        <f>สรุปงบ!B381</f>
        <v>พัฒนาทักษะภาษาอังกฤษเบื้องต้น ตามกรอบมาตรฐาน CEFR</v>
      </c>
      <c r="C366" s="12"/>
      <c r="D366" s="12"/>
      <c r="E366" s="12"/>
      <c r="F366" s="12"/>
      <c r="G366" s="10" t="str">
        <f>สรุปงบ!D381</f>
        <v>คณะมนุษยศาสตร์และสังคมศาสตร์</v>
      </c>
    </row>
    <row r="367" spans="1:7" s="4" customFormat="1" x14ac:dyDescent="0.2">
      <c r="A367" s="354">
        <v>18</v>
      </c>
      <c r="B367" s="342" t="str">
        <f>สรุปงบ!B382</f>
        <v>จัดหาแบบทดสองวัดความสามารถด้านภาษาอังกฤษที่ได้มาตรฐาน</v>
      </c>
      <c r="C367" s="12"/>
      <c r="D367" s="12"/>
      <c r="E367" s="12"/>
      <c r="F367" s="12"/>
      <c r="G367" s="10" t="str">
        <f>สรุปงบ!D382</f>
        <v>คณะมนุษยศาสตร์และสังคมศาสตร์</v>
      </c>
    </row>
    <row r="368" spans="1:7" s="4" customFormat="1" x14ac:dyDescent="0.2">
      <c r="A368" s="354">
        <v>19</v>
      </c>
      <c r="B368" s="342" t="str">
        <f>สรุปงบ!B383</f>
        <v>สนทนาภาษาเพื่อนบ้าน (เมียนมาร์ ลาว มาลายู)</v>
      </c>
      <c r="C368" s="12"/>
      <c r="D368" s="12"/>
      <c r="E368" s="12"/>
      <c r="F368" s="12"/>
      <c r="G368" s="10" t="str">
        <f>สรุปงบ!D383</f>
        <v>คณะมนุษยศาสตร์และสังคมศาสตร์</v>
      </c>
    </row>
    <row r="369" spans="1:7" s="14" customFormat="1" ht="43.5" x14ac:dyDescent="0.2">
      <c r="A369" s="350">
        <v>3.3</v>
      </c>
      <c r="B369" s="345" t="s">
        <v>119</v>
      </c>
      <c r="C369" s="13"/>
      <c r="D369" s="13"/>
      <c r="E369" s="13"/>
      <c r="F369" s="13"/>
      <c r="G369" s="13"/>
    </row>
    <row r="370" spans="1:7" s="296" customFormat="1" x14ac:dyDescent="0.2">
      <c r="A370" s="356" t="s">
        <v>120</v>
      </c>
      <c r="B370" s="341" t="s">
        <v>12</v>
      </c>
      <c r="C370" s="295"/>
      <c r="D370" s="295"/>
      <c r="E370" s="295"/>
      <c r="F370" s="295"/>
      <c r="G370" s="295"/>
    </row>
    <row r="371" spans="1:7" s="4" customFormat="1" x14ac:dyDescent="0.2">
      <c r="A371" s="354">
        <v>1</v>
      </c>
      <c r="B371" s="342" t="str">
        <f>สรุปงบ!B386</f>
        <v>การจัดประชุมสัมมนาวิชาการระดับนานาชาติ NCCIT 2018</v>
      </c>
      <c r="C371" s="12"/>
      <c r="D371" s="12"/>
      <c r="E371" s="12"/>
      <c r="F371" s="12"/>
      <c r="G371" s="10" t="str">
        <f>สรุปงบ!D386</f>
        <v>คณะเทคโนโลยีสารสนเทศ</v>
      </c>
    </row>
    <row r="372" spans="1:7" s="4" customFormat="1" x14ac:dyDescent="0.2">
      <c r="A372" s="354">
        <v>2</v>
      </c>
      <c r="B372" s="342" t="str">
        <f>สรุปงบ!B387</f>
        <v>อบรมสัมมนาเชิงปฏิบัติการเรื่องนาฏศิลป์ไทย ระดับนานาชาติ</v>
      </c>
      <c r="C372" s="12"/>
      <c r="D372" s="12"/>
      <c r="E372" s="12"/>
      <c r="F372" s="12"/>
      <c r="G372" s="10" t="str">
        <f>สรุปงบ!D387</f>
        <v>คณะมนุษยศาสตร์และสังคมศาสตร์</v>
      </c>
    </row>
    <row r="373" spans="1:7" s="296" customFormat="1" x14ac:dyDescent="0.2">
      <c r="A373" s="356" t="s">
        <v>121</v>
      </c>
      <c r="B373" s="341" t="s">
        <v>122</v>
      </c>
      <c r="C373" s="295"/>
      <c r="D373" s="295"/>
      <c r="E373" s="295"/>
      <c r="F373" s="295"/>
      <c r="G373" s="295"/>
    </row>
    <row r="374" spans="1:7" s="4" customFormat="1" ht="43.5" x14ac:dyDescent="0.2">
      <c r="A374" s="354">
        <v>1</v>
      </c>
      <c r="B374" s="342" t="str">
        <f>สรุปงบ!B390</f>
        <v>การประชุมวิชาการและนำเสนอผลงานวิจัย และอบรมเชิงปฏิบัติการด้านดาราศาสตร์ให้กับอาจารย์กลุ่มมหาวิทยาลัย NCMAP 2018 "การพัฒนาดาราศาสตร์ในยุคมหาวิทยาลัย 4.0"</v>
      </c>
      <c r="C374" s="12"/>
      <c r="D374" s="12"/>
      <c r="E374" s="12"/>
      <c r="F374" s="12"/>
      <c r="G374" s="10" t="str">
        <f>สรุปงบ!D390</f>
        <v>คณะวิทยาศาสตร์และเทคโนโลยี</v>
      </c>
    </row>
    <row r="375" spans="1:7" s="349" customFormat="1" x14ac:dyDescent="0.2">
      <c r="A375" s="346">
        <v>4</v>
      </c>
      <c r="B375" s="347" t="s">
        <v>75</v>
      </c>
      <c r="C375" s="348"/>
      <c r="D375" s="348"/>
      <c r="E375" s="348"/>
      <c r="F375" s="348"/>
      <c r="G375" s="348"/>
    </row>
    <row r="376" spans="1:7" s="14" customFormat="1" x14ac:dyDescent="0.2">
      <c r="A376" s="350">
        <v>4.0999999999999996</v>
      </c>
      <c r="B376" s="345" t="s">
        <v>123</v>
      </c>
      <c r="C376" s="13"/>
      <c r="D376" s="13"/>
      <c r="E376" s="13"/>
      <c r="F376" s="13"/>
      <c r="G376" s="13"/>
    </row>
    <row r="377" spans="1:7" s="296" customFormat="1" x14ac:dyDescent="0.2">
      <c r="A377" s="356" t="s">
        <v>124</v>
      </c>
      <c r="B377" s="341" t="s">
        <v>13</v>
      </c>
      <c r="C377" s="295"/>
      <c r="D377" s="295"/>
      <c r="E377" s="295"/>
      <c r="F377" s="295"/>
      <c r="G377" s="295"/>
    </row>
    <row r="378" spans="1:7" s="4" customFormat="1" x14ac:dyDescent="0.2">
      <c r="A378" s="354">
        <v>1</v>
      </c>
      <c r="B378" s="342" t="str">
        <f>สรุปงบ!B393</f>
        <v>โครงการพัฒนาระบบและกลไกการบริหารงานวิจัย คณะวิทยาศาสตร์และเทคโนโลยี</v>
      </c>
      <c r="C378" s="12"/>
      <c r="D378" s="12"/>
      <c r="E378" s="12"/>
      <c r="F378" s="12"/>
      <c r="G378" s="10" t="str">
        <f>สรุปงบ!D393</f>
        <v>คณะวิทยาศาสตร์และเทคโนโลยี</v>
      </c>
    </row>
    <row r="379" spans="1:7" s="4" customFormat="1" x14ac:dyDescent="0.2">
      <c r="A379" s="354">
        <v>2</v>
      </c>
      <c r="B379" s="342" t="str">
        <f>สรุปงบ!B394</f>
        <v>พัฒนาระบบและกลไกการติดตามผลงานวิจัยที่ได้ทุน (ต่อยอดงบ 60)</v>
      </c>
      <c r="C379" s="12"/>
      <c r="D379" s="12"/>
      <c r="E379" s="12"/>
      <c r="F379" s="12"/>
      <c r="G379" s="10" t="str">
        <f>สรุปงบ!D394</f>
        <v>คณะเทคโนโลยีสารสนเทศ</v>
      </c>
    </row>
    <row r="380" spans="1:7" s="4" customFormat="1" x14ac:dyDescent="0.2">
      <c r="A380" s="354">
        <v>3</v>
      </c>
      <c r="B380" s="342" t="str">
        <f>สรุปงบ!B395</f>
        <v xml:space="preserve">พัฒนาระบบและกลไกเพื่อสร้างงานวิจัยบนพื้นฐานภูมิปัญญาท้องถิ่น (ต่อยอดงบ 60) </v>
      </c>
      <c r="C380" s="12"/>
      <c r="D380" s="12"/>
      <c r="E380" s="12"/>
      <c r="F380" s="12"/>
      <c r="G380" s="10" t="str">
        <f>สรุปงบ!D395</f>
        <v>คณะเทคโนโลยีสารสนเทศ</v>
      </c>
    </row>
    <row r="381" spans="1:7" s="4" customFormat="1" x14ac:dyDescent="0.2">
      <c r="A381" s="354">
        <v>4</v>
      </c>
      <c r="B381" s="342" t="str">
        <f>สรุปงบ!B396</f>
        <v>กิจกรรมการอบรมเชิงปฏิบัติการจัดการความรู้ด้านการวิจัย</v>
      </c>
      <c r="C381" s="12"/>
      <c r="D381" s="12"/>
      <c r="E381" s="12"/>
      <c r="F381" s="12"/>
      <c r="G381" s="10" t="str">
        <f>สรุปงบ!D396</f>
        <v>คณะเทคโนโลยีสารสนเทศ</v>
      </c>
    </row>
    <row r="382" spans="1:7" s="4" customFormat="1" x14ac:dyDescent="0.2">
      <c r="A382" s="354">
        <v>5</v>
      </c>
      <c r="B382" s="342" t="str">
        <f>สรุปงบ!B397</f>
        <v>การพัฒนาระบบและกลไกการบริหารงานวิจัย/งานสร้างสรรค์/ คณะครุศาสตร์</v>
      </c>
      <c r="C382" s="12"/>
      <c r="D382" s="12"/>
      <c r="E382" s="12"/>
      <c r="F382" s="12"/>
      <c r="G382" s="10" t="str">
        <f>สรุปงบ!D397</f>
        <v>คณะครุศาสตร์</v>
      </c>
    </row>
    <row r="383" spans="1:7" s="4" customFormat="1" x14ac:dyDescent="0.2">
      <c r="A383" s="354">
        <v>6</v>
      </c>
      <c r="B383" s="342" t="str">
        <f>สรุปงบ!B398</f>
        <v xml:space="preserve">การพัฒนาระบบและกลไกการบริหารงานวิจัยคณะเทคโนโลยีการเกษตร </v>
      </c>
      <c r="C383" s="12"/>
      <c r="D383" s="12"/>
      <c r="E383" s="12"/>
      <c r="F383" s="12"/>
      <c r="G383" s="10" t="str">
        <f>สรุปงบ!D398</f>
        <v xml:space="preserve">คณะเทคโนโลยีการเกษตร </v>
      </c>
    </row>
    <row r="384" spans="1:7" s="4" customFormat="1" x14ac:dyDescent="0.2">
      <c r="A384" s="354">
        <v>7</v>
      </c>
      <c r="B384" s="342" t="str">
        <f>สรุปงบ!B399</f>
        <v>พัฒนาระบบและกลไกการบริหารงานวิจัย คณะวิทยาการจัดการ</v>
      </c>
      <c r="C384" s="12"/>
      <c r="D384" s="12"/>
      <c r="E384" s="12"/>
      <c r="F384" s="12"/>
      <c r="G384" s="10" t="str">
        <f>สรุปงบ!D399</f>
        <v>คณะวิทยาการจัดการ</v>
      </c>
    </row>
    <row r="385" spans="1:7" s="4" customFormat="1" ht="43.5" x14ac:dyDescent="0.2">
      <c r="A385" s="354">
        <v>8</v>
      </c>
      <c r="B385" s="342" t="str">
        <f>สรุปงบ!B400</f>
        <v>การพัฒนาระบบและกลไกการบริหารงานวิจัยหรืองานสร้างสรรค์เพื่อส่งเสริมและพัฒนาประสิทธิภาพของระบบการบริหารจัดการงานวิจัยและงานสร้างสรรค์ของคณะมนุษยศาสตร์และสังคมศาสตร์</v>
      </c>
      <c r="C385" s="12"/>
      <c r="D385" s="12"/>
      <c r="E385" s="12"/>
      <c r="F385" s="12"/>
      <c r="G385" s="10" t="str">
        <f>สรุปงบ!D400</f>
        <v>คณะมนุษยศาสตร์และสังคมศาสตร์</v>
      </c>
    </row>
    <row r="386" spans="1:7" s="4" customFormat="1" x14ac:dyDescent="0.2">
      <c r="A386" s="354">
        <v>9</v>
      </c>
      <c r="B386" s="342" t="str">
        <f>สรุปงบ!B401</f>
        <v>การพัฒนาทักษะการวิจัยทางรัฐประศาสนศาสตร์ไปสู่การปฏิบัติ</v>
      </c>
      <c r="C386" s="12"/>
      <c r="D386" s="12"/>
      <c r="E386" s="12"/>
      <c r="F386" s="12"/>
      <c r="G386" s="10" t="str">
        <f>สรุปงบ!D401</f>
        <v>คณะมนุษยศาสตร์และสังคมศาสตร์</v>
      </c>
    </row>
    <row r="387" spans="1:7" s="4" customFormat="1" x14ac:dyDescent="0.2">
      <c r="A387" s="354">
        <v>10</v>
      </c>
      <c r="B387" s="342" t="str">
        <f>สรุปงบ!B402</f>
        <v>การพัฒนาระบบและกลไกบริหารงานวิจัย คณะวิศวกรรมศาสตร์และเทคโนโลยีอุตสาหกรรม</v>
      </c>
      <c r="C387" s="12"/>
      <c r="D387" s="12"/>
      <c r="E387" s="12"/>
      <c r="F387" s="12"/>
      <c r="G387" s="10" t="str">
        <f>สรุปงบ!D402</f>
        <v>คณะวิศวกรรมศาสตร์และเทคโนโลยีอุตสาหกรรม</v>
      </c>
    </row>
    <row r="388" spans="1:7" s="4" customFormat="1" x14ac:dyDescent="0.2">
      <c r="A388" s="354">
        <v>11</v>
      </c>
      <c r="B388" s="342" t="str">
        <f>สรุปงบ!B403</f>
        <v>พัฒนาระบบและกลไกการบริหารงานวิจัย มหาวิทยาลัยราชภัฏเพชรบุรี</v>
      </c>
      <c r="C388" s="12"/>
      <c r="D388" s="12"/>
      <c r="E388" s="12"/>
      <c r="F388" s="12"/>
      <c r="G388" s="10" t="str">
        <f>สรุปงบ!D403</f>
        <v>สถาบันวิจัยและส่งเสริมศิลปวัฒนธรรม</v>
      </c>
    </row>
    <row r="389" spans="1:7" s="14" customFormat="1" x14ac:dyDescent="0.2">
      <c r="A389" s="350">
        <v>4.2</v>
      </c>
      <c r="B389" s="345" t="s">
        <v>14</v>
      </c>
      <c r="C389" s="13"/>
      <c r="D389" s="13"/>
      <c r="E389" s="13"/>
      <c r="F389" s="13"/>
      <c r="G389" s="13"/>
    </row>
    <row r="390" spans="1:7" s="296" customFormat="1" x14ac:dyDescent="0.2">
      <c r="A390" s="356" t="s">
        <v>125</v>
      </c>
      <c r="B390" s="341" t="s">
        <v>15</v>
      </c>
      <c r="C390" s="295"/>
      <c r="D390" s="295"/>
      <c r="E390" s="295"/>
      <c r="F390" s="295"/>
      <c r="G390" s="295"/>
    </row>
    <row r="391" spans="1:7" s="4" customFormat="1" x14ac:dyDescent="0.2">
      <c r="A391" s="354">
        <v>1</v>
      </c>
      <c r="B391" s="342" t="str">
        <f>สรุปงบ!B406</f>
        <v>การอบรมเชิงปฏิบัติการ "การพัฒนาโครงการวิจัยโดยใช้พื้นที่เป็นฐาน"</v>
      </c>
      <c r="C391" s="12"/>
      <c r="D391" s="12"/>
      <c r="E391" s="12"/>
      <c r="F391" s="12"/>
      <c r="G391" s="10" t="str">
        <f>สรุปงบ!D406</f>
        <v>คณะมนุษยศาสตร์และสังคมศาสตร์</v>
      </c>
    </row>
    <row r="392" spans="1:7" s="4" customFormat="1" x14ac:dyDescent="0.2">
      <c r="A392" s="354">
        <v>2</v>
      </c>
      <c r="B392" s="342" t="str">
        <f>สรุปงบ!B407</f>
        <v>โครงการอบรมเชิงปฏิบัติการพัฒนานักวิจัยหน้าใหม่ รุ่นที่ 9 ระยะที่ 3</v>
      </c>
      <c r="C392" s="12"/>
      <c r="D392" s="12"/>
      <c r="E392" s="12"/>
      <c r="F392" s="12"/>
      <c r="G392" s="10" t="str">
        <f>สรุปงบ!D407</f>
        <v>สถาบันวิจัยและส่งเสริมศิลปวัฒนธรรม</v>
      </c>
    </row>
    <row r="393" spans="1:7" s="4" customFormat="1" x14ac:dyDescent="0.2">
      <c r="A393" s="354">
        <v>3</v>
      </c>
      <c r="B393" s="342" t="str">
        <f>สรุปงบ!B408</f>
        <v>การพัฒนาข้อเสนอโครงการวิจัยเพื่อขอรับทุนสนับสนุนจากแหล่งทุนภายนอก  (นักวิจัยรุ่นกลาง)</v>
      </c>
      <c r="C393" s="12"/>
      <c r="D393" s="12"/>
      <c r="E393" s="12"/>
      <c r="F393" s="12"/>
      <c r="G393" s="10" t="str">
        <f>สรุปงบ!D408</f>
        <v>สถาบันวิจัยและส่งเสริมศิลปวัฒนธรรม</v>
      </c>
    </row>
    <row r="394" spans="1:7" s="4" customFormat="1" x14ac:dyDescent="0.2">
      <c r="A394" s="354">
        <v>4</v>
      </c>
      <c r="B394" s="342" t="str">
        <f>สรุปงบ!B409</f>
        <v>การพัฒนาทักษะการเขียนบทความวิจัยเพื่อการตีพิมพ์เผยแพร่</v>
      </c>
      <c r="C394" s="12"/>
      <c r="D394" s="12"/>
      <c r="E394" s="12"/>
      <c r="F394" s="12"/>
      <c r="G394" s="10" t="str">
        <f>สรุปงบ!D409</f>
        <v>สถาบันวิจัยและส่งเสริมศิลปวัฒนธรรม</v>
      </c>
    </row>
    <row r="395" spans="1:7" s="14" customFormat="1" ht="43.5" x14ac:dyDescent="0.2">
      <c r="A395" s="350">
        <v>4.3</v>
      </c>
      <c r="B395" s="345" t="s">
        <v>126</v>
      </c>
      <c r="C395" s="13"/>
      <c r="D395" s="13"/>
      <c r="E395" s="13"/>
      <c r="F395" s="13"/>
      <c r="G395" s="13"/>
    </row>
    <row r="396" spans="1:7" s="296" customFormat="1" x14ac:dyDescent="0.2">
      <c r="A396" s="356" t="s">
        <v>129</v>
      </c>
      <c r="B396" s="341" t="s">
        <v>16</v>
      </c>
      <c r="C396" s="295"/>
      <c r="D396" s="295"/>
      <c r="E396" s="295"/>
      <c r="F396" s="295"/>
      <c r="G396" s="295"/>
    </row>
    <row r="397" spans="1:7" s="4" customFormat="1" x14ac:dyDescent="0.2">
      <c r="A397" s="354">
        <v>1</v>
      </c>
      <c r="B397" s="342" t="str">
        <f>สรุปงบ!B412</f>
        <v>คุณภาพการศึกษาของสถานศึกษาที่บรรจุครูในท้องถิ่นกับบรรจุต่างถิ่นในจังหวัดเพชรบุรีและประจวบคีรีขันธ์</v>
      </c>
      <c r="C397" s="12"/>
      <c r="D397" s="12"/>
      <c r="E397" s="12"/>
      <c r="F397" s="12"/>
      <c r="G397" s="10" t="str">
        <f>สรุปงบ!D412</f>
        <v>คณะครุศาสตร์</v>
      </c>
    </row>
    <row r="398" spans="1:7" s="4" customFormat="1" x14ac:dyDescent="0.2">
      <c r="A398" s="354">
        <v>2</v>
      </c>
      <c r="B398" s="342" t="str">
        <f>สรุปงบ!B413</f>
        <v>การปรับตัวของสื่อพื้นบ้านรำวงย้อนยุคเพชรบุรี</v>
      </c>
      <c r="C398" s="12"/>
      <c r="D398" s="12"/>
      <c r="E398" s="12"/>
      <c r="F398" s="12"/>
      <c r="G398" s="10" t="str">
        <f>สรุปงบ!D413</f>
        <v>คณะวิทยาการจัดการ</v>
      </c>
    </row>
    <row r="399" spans="1:7" s="4" customFormat="1" x14ac:dyDescent="0.2">
      <c r="A399" s="354">
        <v>3</v>
      </c>
      <c r="B399" s="342" t="str">
        <f>สรุปงบ!B414</f>
        <v>บทบาทขององค์กรปกครองส่วนท้องถิ่นในการพัฒนาประมงพื้นบ้าน ในจังหวัดเพชรบุรี</v>
      </c>
      <c r="C399" s="12"/>
      <c r="D399" s="12"/>
      <c r="E399" s="12"/>
      <c r="F399" s="12"/>
      <c r="G399" s="10" t="str">
        <f>สรุปงบ!D414</f>
        <v>คณะมนุษยศาสตร์และสังคมศาสตร์</v>
      </c>
    </row>
    <row r="400" spans="1:7" s="4" customFormat="1" ht="43.5" x14ac:dyDescent="0.2">
      <c r="A400" s="354">
        <v>4</v>
      </c>
      <c r="B400" s="342" t="str">
        <f>สรุปงบ!B415</f>
        <v xml:space="preserve">การพัฒนาหลักสูตรภาษาญี่ปุ่นชั้นต้นแบบออนไลน์ผสมสำหรับผู้เรียนระดับอุดมศึกษา
</v>
      </c>
      <c r="C400" s="12"/>
      <c r="D400" s="12"/>
      <c r="E400" s="12"/>
      <c r="F400" s="12"/>
      <c r="G400" s="10" t="str">
        <f>สรุปงบ!D415</f>
        <v>คณะมนุษยศาสตร์และสังคมศาสตร์</v>
      </c>
    </row>
    <row r="401" spans="1:7" s="4" customFormat="1" ht="43.5" x14ac:dyDescent="0.2">
      <c r="A401" s="354">
        <v>5</v>
      </c>
      <c r="B401" s="342" t="str">
        <f>สรุปงบ!B416</f>
        <v>การจัดการรูปแบบการเรียนรู้ในการพัฒนาเตาก๊าซชีวมวลประสิทธิภาพสูงแบบ มีส่วนร่วมกับรัฐวิสาหกิจชุมชนในพื้นที่กลุ่มแปรรูปน้ำตาลโตนดของจังหวัดเพชรบุรี</v>
      </c>
      <c r="C401" s="12"/>
      <c r="D401" s="12"/>
      <c r="E401" s="12"/>
      <c r="F401" s="12"/>
      <c r="G401" s="10" t="str">
        <f>สรุปงบ!D416</f>
        <v>คณะมนุษยศาสตร์และสังคมศาสตร์</v>
      </c>
    </row>
    <row r="402" spans="1:7" s="4" customFormat="1" ht="43.5" x14ac:dyDescent="0.2">
      <c r="A402" s="354">
        <v>6</v>
      </c>
      <c r="B402" s="342" t="str">
        <f>สรุปงบ!B417</f>
        <v>การพัฒนาชุดแบบฝึกเพื่อสร้างจิตสำนึกตามหลักปรัชญาเศรษฐกิจพอเพียง โดยใช้หลักคิดเชิงระบบ สำหรับนักศึกษาปริญญาตรี มหาวิทยาลัยราชภัฏเพชรบุรี</v>
      </c>
      <c r="C402" s="12"/>
      <c r="D402" s="12"/>
      <c r="E402" s="12"/>
      <c r="F402" s="12"/>
      <c r="G402" s="10" t="str">
        <f>สรุปงบ!D417</f>
        <v>คณะมนุษยศาสตร์และสังคมศาสตร์</v>
      </c>
    </row>
    <row r="403" spans="1:7" s="4" customFormat="1" x14ac:dyDescent="0.2">
      <c r="A403" s="354">
        <v>7</v>
      </c>
      <c r="B403" s="342" t="str">
        <f>สรุปงบ!B418</f>
        <v>นวัตกรรมวิตามินซีจากผลไม้และเศษเหลือทางการเกษตรสำหรับอาหารสัตว์น้ำ</v>
      </c>
      <c r="C403" s="12"/>
      <c r="D403" s="12"/>
      <c r="E403" s="12"/>
      <c r="F403" s="12"/>
      <c r="G403" s="10" t="str">
        <f>สรุปงบ!D418</f>
        <v>คณะเทคโนโลยีการเกษตร</v>
      </c>
    </row>
    <row r="404" spans="1:7" s="4" customFormat="1" x14ac:dyDescent="0.2">
      <c r="A404" s="354">
        <v>8</v>
      </c>
      <c r="B404" s="342" t="str">
        <f>สรุปงบ!B419</f>
        <v>การประเมินทรัพยากรปูม้า และการมีส่วนร่วมของชุมชน ในการอนุรักษ์ทรัพยากรปูม้าจังหวัดเพชรบุรี</v>
      </c>
      <c r="C404" s="12"/>
      <c r="D404" s="12"/>
      <c r="E404" s="12"/>
      <c r="F404" s="12"/>
      <c r="G404" s="10" t="str">
        <f>สรุปงบ!D419</f>
        <v>คณะเทคโนโลยีการเกษตร</v>
      </c>
    </row>
    <row r="405" spans="1:7" s="4" customFormat="1" x14ac:dyDescent="0.2">
      <c r="A405" s="354">
        <v>9</v>
      </c>
      <c r="B405" s="342" t="str">
        <f>สรุปงบ!B420</f>
        <v xml:space="preserve">แอปพลิเคชั่นเพื่อการอนุรักษ์ภาษาถิ่นบ้านลาด </v>
      </c>
      <c r="C405" s="12"/>
      <c r="D405" s="12"/>
      <c r="E405" s="12"/>
      <c r="F405" s="12"/>
      <c r="G405" s="10" t="str">
        <f>สรุปงบ!D420</f>
        <v>คณะเทคโนโลยีสารสนเทศ</v>
      </c>
    </row>
    <row r="406" spans="1:7" s="4" customFormat="1" x14ac:dyDescent="0.2">
      <c r="A406" s="354">
        <v>10</v>
      </c>
      <c r="B406" s="342" t="str">
        <f>สรุปงบ!B421</f>
        <v>การพัฒนาระบบฐานข้อมูลปัญหาและความต้องการของชุมชนในจังหวัดเพชรบุรี กรณีศึกษาอำเภอบ้านลาด (บ้านลาดโมเดล)</v>
      </c>
      <c r="C406" s="12"/>
      <c r="D406" s="12"/>
      <c r="E406" s="12"/>
      <c r="F406" s="12"/>
      <c r="G406" s="10" t="str">
        <f>สรุปงบ!D421</f>
        <v>คณะเทคโนโลยีสารสนเทศ</v>
      </c>
    </row>
    <row r="407" spans="1:7" s="4" customFormat="1" x14ac:dyDescent="0.2">
      <c r="A407" s="354">
        <v>11</v>
      </c>
      <c r="B407" s="342" t="str">
        <f>สรุปงบ!B422</f>
        <v>โมบายแอปพลิเคชั่นเพื่อสอนภาษาอังกฤษสำหรับไอที โดยใช้ STEM Education</v>
      </c>
      <c r="C407" s="12"/>
      <c r="D407" s="12"/>
      <c r="E407" s="12"/>
      <c r="F407" s="12"/>
      <c r="G407" s="10" t="str">
        <f>สรุปงบ!D422</f>
        <v>คณะเทคโนโลยีสารสนเทศ</v>
      </c>
    </row>
    <row r="408" spans="1:7" s="4" customFormat="1" x14ac:dyDescent="0.2">
      <c r="A408" s="354">
        <v>12</v>
      </c>
      <c r="B408" s="342" t="str">
        <f>สรุปงบ!B423</f>
        <v>ระบบจัดการฐานความรู้และระเบียนสุขภาพนวดกดจุดสะท้องฝ่าเท้าบนระบบปฏิบัติการแอนดรอยด์</v>
      </c>
      <c r="C408" s="12"/>
      <c r="D408" s="12"/>
      <c r="E408" s="12"/>
      <c r="F408" s="12"/>
      <c r="G408" s="10" t="str">
        <f>สรุปงบ!D423</f>
        <v>คณะเทคโนโลยีสารสนเทศ</v>
      </c>
    </row>
    <row r="409" spans="1:7" s="4" customFormat="1" x14ac:dyDescent="0.2">
      <c r="A409" s="354">
        <v>13</v>
      </c>
      <c r="B409" s="342" t="str">
        <f>สรุปงบ!B424</f>
        <v>การพัฒนาต้นแบบระบบผู้เชี่ยวชาญทางการแพทย์วินิจฉัยโรคทั่วไปผ่านแอปพลิเคชั่นบนสมาร์ทโฟน</v>
      </c>
      <c r="C409" s="12"/>
      <c r="D409" s="12"/>
      <c r="E409" s="12"/>
      <c r="F409" s="12"/>
      <c r="G409" s="10" t="str">
        <f>สรุปงบ!D424</f>
        <v>คณะเทคโนโลยีสารสนเทศ</v>
      </c>
    </row>
    <row r="410" spans="1:7" s="4" customFormat="1" x14ac:dyDescent="0.2">
      <c r="A410" s="354">
        <v>14</v>
      </c>
      <c r="B410" s="342" t="str">
        <f>สรุปงบ!B425</f>
        <v>การพัฒนากลไกการหั่นซอยตะไคร้สดด้วยวิธีไฟไนต์เอลิเมนต์</v>
      </c>
      <c r="C410" s="12"/>
      <c r="D410" s="12"/>
      <c r="E410" s="12"/>
      <c r="F410" s="12"/>
      <c r="G410" s="10" t="str">
        <f>สรุปงบ!D425</f>
        <v>คณะวิศวกรรมศาสตร์และเทคโนโลยีอุตสาหกรรม</v>
      </c>
    </row>
    <row r="411" spans="1:7" s="4" customFormat="1" ht="43.5" x14ac:dyDescent="0.2">
      <c r="A411" s="354">
        <v>15</v>
      </c>
      <c r="B411" s="342" t="str">
        <f>สรุปงบ!B426</f>
        <v>การประยุกต์ใช้โปรแกรมคอมพิวเตอร์ช่วยในการวิเคราะห์ขั้นตอนการผลิตชิ้นงานก่อนการผลิตจริง เพื่อลดชิ้นงานเสียและแก้ปัญหาความชำนาญของธุรกิจโรงกลึง</v>
      </c>
      <c r="C411" s="12"/>
      <c r="D411" s="12"/>
      <c r="E411" s="12"/>
      <c r="F411" s="12"/>
      <c r="G411" s="10" t="str">
        <f>สรุปงบ!D426</f>
        <v>คณะวิศวกรรมศาสตร์และเทคโนโลยีอุตสาหกรรม</v>
      </c>
    </row>
    <row r="412" spans="1:7" s="4" customFormat="1" x14ac:dyDescent="0.2">
      <c r="A412" s="354">
        <v>16</v>
      </c>
      <c r="B412" s="342" t="str">
        <f>สรุปงบ!B427</f>
        <v xml:space="preserve">การบูรณาการการใช้ระบบสูบน้ำเซลล์แสงอาทิตย์ชนิดต่อตรงร่วมกับการเกษตร </v>
      </c>
      <c r="C412" s="12"/>
      <c r="D412" s="12"/>
      <c r="E412" s="12"/>
      <c r="F412" s="12"/>
      <c r="G412" s="10" t="str">
        <f>สรุปงบ!D427</f>
        <v>คณะวิศวกรรมศาสตร์และเทคโนโลยีอุตสาหกรรม</v>
      </c>
    </row>
    <row r="413" spans="1:7" s="4" customFormat="1" x14ac:dyDescent="0.2">
      <c r="A413" s="354">
        <v>17</v>
      </c>
      <c r="B413" s="342" t="str">
        <f>สรุปงบ!B428</f>
        <v xml:space="preserve">การผลิตไฟฟ้าด้วยพลังงานไอน้ำความดันต่ำสำหรับหม้อน้ำแบบความร้อนไหลผ่านทางเดียว </v>
      </c>
      <c r="C413" s="12"/>
      <c r="D413" s="12"/>
      <c r="E413" s="12"/>
      <c r="F413" s="12"/>
      <c r="G413" s="10" t="str">
        <f>สรุปงบ!D428</f>
        <v>คณะวิทยาศาสตร์และเทคโนโลยี</v>
      </c>
    </row>
    <row r="414" spans="1:7" s="4" customFormat="1" x14ac:dyDescent="0.2">
      <c r="A414" s="354">
        <v>18</v>
      </c>
      <c r="B414" s="342" t="str">
        <f>สรุปงบ!B429</f>
        <v>การปรับปรุงพันธุ์ต้นกระทือลิง โดยการชักนำให้เกิดการกลายด้วยการฉายรังสีแกมมาแบบเฉียบพลัน</v>
      </c>
      <c r="C414" s="12"/>
      <c r="D414" s="12"/>
      <c r="E414" s="12"/>
      <c r="F414" s="12"/>
      <c r="G414" s="10" t="str">
        <f>สรุปงบ!D429</f>
        <v>คณะวิทยาศาสตร์และเทคโนโลยี</v>
      </c>
    </row>
    <row r="415" spans="1:7" s="4" customFormat="1" x14ac:dyDescent="0.2">
      <c r="A415" s="354">
        <v>19</v>
      </c>
      <c r="B415" s="342" t="str">
        <f>สรุปงบ!B430</f>
        <v>การศึกษาสมบัติทางกายภาพของกระจุกดาว M67</v>
      </c>
      <c r="C415" s="12"/>
      <c r="D415" s="12"/>
      <c r="E415" s="12"/>
      <c r="F415" s="12"/>
      <c r="G415" s="10" t="str">
        <f>สรุปงบ!D430</f>
        <v>คณะวิทยาศาสตร์และเทคโนโลยี</v>
      </c>
    </row>
    <row r="416" spans="1:7" s="4" customFormat="1" x14ac:dyDescent="0.2">
      <c r="A416" s="354">
        <v>20</v>
      </c>
      <c r="B416" s="342" t="str">
        <f>สรุปงบ!B431</f>
        <v>ปริมาณเมทิลไกลออกซอลในต้นข้าวอ่อนที่ทำให้เครียดด้วยความร้อน</v>
      </c>
      <c r="C416" s="12"/>
      <c r="D416" s="12"/>
      <c r="E416" s="12"/>
      <c r="F416" s="12"/>
      <c r="G416" s="10" t="str">
        <f>สรุปงบ!D431</f>
        <v>คณะวิทยาศาสตร์และเทคโนโลยี</v>
      </c>
    </row>
    <row r="417" spans="1:7" s="4" customFormat="1" x14ac:dyDescent="0.2">
      <c r="A417" s="354">
        <v>21</v>
      </c>
      <c r="B417" s="342" t="str">
        <f>สรุปงบ!B432</f>
        <v>การพัฒนาเจลสมุนไพรจากองค์ความรู้ในการรักษาโรคข้อเข่าเสื่อมของหมอพื้นบ้าน จังหวัดเพชรบุรี</v>
      </c>
      <c r="C417" s="12"/>
      <c r="D417" s="12"/>
      <c r="E417" s="12"/>
      <c r="F417" s="12"/>
      <c r="G417" s="10" t="str">
        <f>สรุปงบ!D432</f>
        <v>คณะพยาบาลศาสตร์</v>
      </c>
    </row>
    <row r="418" spans="1:7" s="4" customFormat="1" ht="43.5" x14ac:dyDescent="0.2">
      <c r="A418" s="354">
        <v>22</v>
      </c>
      <c r="B418" s="342" t="str">
        <f>สรุปงบ!B433</f>
        <v>การพัฒนาแหล่งโบราณคดีชุมชนบ้านบ่อพราหมณ์-บ่อมอญ สู่แหล่งเรียนรู้ทางประวัติศาสตร์ สำหรับนักเรียนและแหล่งท่องเที่ยวโบราณคดีชุมชนสำหรับนักท่องเที่ยว</v>
      </c>
      <c r="C418" s="12"/>
      <c r="D418" s="12"/>
      <c r="E418" s="12"/>
      <c r="F418" s="12"/>
      <c r="G418" s="10" t="str">
        <f>สรุปงบ!D433</f>
        <v>โรงเรียนสาธิตฯ</v>
      </c>
    </row>
    <row r="419" spans="1:7" s="4" customFormat="1" x14ac:dyDescent="0.2">
      <c r="A419" s="354">
        <v>23</v>
      </c>
      <c r="B419" s="342" t="str">
        <f>สรุปงบ!B434</f>
        <v>การประยุกต์ใช้ต้นทุนฐานกิจกรรมในการคำนวนต้นทุนต่อหัวของการผลิตนักศึกษาคณะวิทยาการจัดการ</v>
      </c>
      <c r="C419" s="12"/>
      <c r="D419" s="12"/>
      <c r="E419" s="12"/>
      <c r="F419" s="12"/>
      <c r="G419" s="10" t="str">
        <f>สรุปงบ!D434</f>
        <v>คณะวิทยาการจัดการ</v>
      </c>
    </row>
    <row r="420" spans="1:7" s="296" customFormat="1" x14ac:dyDescent="0.2">
      <c r="A420" s="356" t="s">
        <v>130</v>
      </c>
      <c r="B420" s="341" t="s">
        <v>127</v>
      </c>
      <c r="C420" s="295"/>
      <c r="D420" s="295"/>
      <c r="E420" s="295"/>
      <c r="F420" s="295"/>
      <c r="G420" s="295"/>
    </row>
    <row r="421" spans="1:7" s="4" customFormat="1" x14ac:dyDescent="0.2">
      <c r="A421" s="354">
        <v>1</v>
      </c>
      <c r="B421" s="342" t="str">
        <f>สรุปงบ!B459</f>
        <v xml:space="preserve">จัดทำวารสารมหาวิทยาลัยราชภัฏเพชรบุรี </v>
      </c>
      <c r="C421" s="12"/>
      <c r="D421" s="12"/>
      <c r="E421" s="12"/>
      <c r="F421" s="12"/>
      <c r="G421" s="10" t="str">
        <f>สรุปงบ!D459</f>
        <v>สำนักส่งเสริมวิชาการและงานทะบียน</v>
      </c>
    </row>
    <row r="422" spans="1:7" s="4" customFormat="1" x14ac:dyDescent="0.2">
      <c r="A422" s="354">
        <v>2</v>
      </c>
      <c r="B422" s="342" t="str">
        <f>สรุปงบ!B460</f>
        <v>การพัฒนาทักษะภาษาอังกฤษในการตีพิมพ์เผยแพร่ผลงานในระดับชาติและนานาชาติ</v>
      </c>
      <c r="C422" s="12"/>
      <c r="D422" s="12"/>
      <c r="E422" s="12"/>
      <c r="F422" s="12"/>
      <c r="G422" s="10" t="str">
        <f>สรุปงบ!D460</f>
        <v>คณะวิทยาศาสตร์และเทคโนโลยี</v>
      </c>
    </row>
    <row r="423" spans="1:7" s="4" customFormat="1" x14ac:dyDescent="0.2">
      <c r="A423" s="354">
        <v>3</v>
      </c>
      <c r="B423" s="342" t="str">
        <f>สรุปงบ!B461</f>
        <v>การจัดทำวารสารวิทยาศาสตร์แห่งมหาวิทยาลัยราชภัฏเพชรบุรี</v>
      </c>
      <c r="C423" s="12"/>
      <c r="D423" s="12"/>
      <c r="E423" s="12"/>
      <c r="F423" s="12"/>
      <c r="G423" s="10" t="str">
        <f>สรุปงบ!D461</f>
        <v>คณะวิทยาศาสตร์และเทคโนโลยี</v>
      </c>
    </row>
    <row r="424" spans="1:7" s="4" customFormat="1" x14ac:dyDescent="0.2">
      <c r="A424" s="354">
        <v>4</v>
      </c>
      <c r="B424" s="342" t="str">
        <f>สรุปงบ!B462</f>
        <v>จัดทำวารสารวิชาการคณะวิศวกรรมศาสตร์และเทคโนโลยีอุตสาหกรรม</v>
      </c>
      <c r="C424" s="12"/>
      <c r="D424" s="12"/>
      <c r="E424" s="12"/>
      <c r="F424" s="12"/>
      <c r="G424" s="10" t="str">
        <f>สรุปงบ!D462</f>
        <v>คณะวิศวกรรมศาสตร์และเทคโนโลยีอุตสาหกรรม</v>
      </c>
    </row>
    <row r="425" spans="1:7" s="4" customFormat="1" x14ac:dyDescent="0.2">
      <c r="A425" s="354">
        <v>5</v>
      </c>
      <c r="B425" s="342" t="str">
        <f>สรุปงบ!B463</f>
        <v>วารสารวิชาการมนุษยสังคมปริทัศน์</v>
      </c>
      <c r="C425" s="12"/>
      <c r="D425" s="12"/>
      <c r="E425" s="12"/>
      <c r="F425" s="12"/>
      <c r="G425" s="10" t="str">
        <f>สรุปงบ!D463</f>
        <v>คณะมนุษยศาสตร์และสังคมศาสตร์</v>
      </c>
    </row>
    <row r="426" spans="1:7" s="4" customFormat="1" ht="43.5" x14ac:dyDescent="0.2">
      <c r="A426" s="354">
        <v>6</v>
      </c>
      <c r="B426" s="342" t="str">
        <f>สรุปงบ!B464</f>
        <v>ประชุมวิชาการระดับนานาชาติ (ISAI-NLP 20189: The Joint International Symposium on Artficial Intelligence and Natural Language Processing)</v>
      </c>
      <c r="C426" s="12"/>
      <c r="D426" s="12"/>
      <c r="E426" s="12"/>
      <c r="F426" s="12"/>
      <c r="G426" s="10" t="str">
        <f>สรุปงบ!D464</f>
        <v>คณะวิทยาการจัดการ</v>
      </c>
    </row>
    <row r="427" spans="1:7" s="4" customFormat="1" x14ac:dyDescent="0.2">
      <c r="A427" s="354">
        <v>7</v>
      </c>
      <c r="B427" s="342" t="str">
        <f>สรุปงบ!B465</f>
        <v>สนับสนุนการเผยแพร่ผลงานวิจัยและงานสร้างสรรค์</v>
      </c>
      <c r="C427" s="12"/>
      <c r="D427" s="12"/>
      <c r="E427" s="12"/>
      <c r="F427" s="12"/>
      <c r="G427" s="10" t="str">
        <f>สรุปงบ!D465</f>
        <v>สถาบันวิจัยและส่งเสริมศิลปวัฒนธรรม</v>
      </c>
    </row>
    <row r="428" spans="1:7" s="4" customFormat="1" x14ac:dyDescent="0.2">
      <c r="A428" s="354">
        <v>8</v>
      </c>
      <c r="B428" s="342" t="str">
        <f>สรุปงบ!B466</f>
        <v>วารสารสถาบันวิจัยและส่งเสริมศิลปวัฒนธรรม</v>
      </c>
      <c r="C428" s="12"/>
      <c r="D428" s="12"/>
      <c r="E428" s="12"/>
      <c r="F428" s="12"/>
      <c r="G428" s="10" t="str">
        <f>สรุปงบ!D466</f>
        <v>สถาบันวิจัยและส่งเสริมศิลปวัฒนธรรม</v>
      </c>
    </row>
    <row r="429" spans="1:7" s="4" customFormat="1" x14ac:dyDescent="0.2">
      <c r="A429" s="354">
        <v>9</v>
      </c>
      <c r="B429" s="342" t="str">
        <f>สรุปงบ!B467</f>
        <v>การประชุมวิชาการระดับชาติและนานาชาติราชภัฏเพชรบุรีวิจัยศิลปวัฒนธรรม ครั้งที่ 4</v>
      </c>
      <c r="C429" s="12"/>
      <c r="D429" s="12"/>
      <c r="E429" s="12"/>
      <c r="F429" s="12"/>
      <c r="G429" s="10" t="str">
        <f>สรุปงบ!D467</f>
        <v>สถาบันวิจัยและส่งเสริมศิลปวัฒนธรรม</v>
      </c>
    </row>
    <row r="430" spans="1:7" s="4" customFormat="1" x14ac:dyDescent="0.2">
      <c r="A430" s="354">
        <v>10</v>
      </c>
      <c r="B430" s="342" t="str">
        <f>สรุปงบ!B468</f>
        <v>ร่วมงานมหกรรมวิจัยแห่งชาติ ปี 2561</v>
      </c>
      <c r="C430" s="12"/>
      <c r="D430" s="12"/>
      <c r="E430" s="12"/>
      <c r="F430" s="12"/>
      <c r="G430" s="10" t="str">
        <f>สรุปงบ!D468</f>
        <v>สถาบันวิจัยและส่งเสริมศิลปวัฒนธรรม</v>
      </c>
    </row>
    <row r="431" spans="1:7" s="4" customFormat="1" x14ac:dyDescent="0.2">
      <c r="A431" s="354">
        <v>11</v>
      </c>
      <c r="B431" s="342" t="str">
        <f>สรุปงบ!B469</f>
        <v>เตรียมความพร้อมการจัดประชุมวิชาการระดับชาติและนานาชาติราชภัฏวิจัย ครั้งที่ 5</v>
      </c>
      <c r="C431" s="12"/>
      <c r="D431" s="12"/>
      <c r="E431" s="12"/>
      <c r="F431" s="12"/>
      <c r="G431" s="10" t="str">
        <f>สรุปงบ!D469</f>
        <v>สถาบันวิจัยและส่งเสริมศิลปวัฒนธรรม</v>
      </c>
    </row>
    <row r="432" spans="1:7" s="296" customFormat="1" x14ac:dyDescent="0.2">
      <c r="A432" s="356" t="s">
        <v>131</v>
      </c>
      <c r="B432" s="343" t="s">
        <v>128</v>
      </c>
      <c r="C432" s="295"/>
      <c r="D432" s="295"/>
      <c r="E432" s="295"/>
      <c r="F432" s="295"/>
      <c r="G432" s="295"/>
    </row>
    <row r="433" spans="1:7" s="4" customFormat="1" x14ac:dyDescent="0.2">
      <c r="A433" s="354">
        <v>1</v>
      </c>
      <c r="B433" s="344" t="str">
        <f>สรุปงบ!B472</f>
        <v>งานวิจัย “การพัฒนาสูตรไอศกรีมตามธาตุเจ้าเรือน” บูรณาการการจัดการเรียนการสอน</v>
      </c>
      <c r="C433" s="12"/>
      <c r="D433" s="12"/>
      <c r="E433" s="12"/>
      <c r="F433" s="12"/>
      <c r="G433" s="11" t="str">
        <f>สรุปงบ!D472</f>
        <v>คณะเทคโนโลยีการเกษตร</v>
      </c>
    </row>
    <row r="434" spans="1:7" s="4" customFormat="1" x14ac:dyDescent="0.2">
      <c r="A434" s="354">
        <v>2</v>
      </c>
      <c r="B434" s="344" t="str">
        <f>สรุปงบ!B473</f>
        <v>ผลของน้ำหมักชีวภาพต่อการเจริญเติบโตของผักไฮโดรโพนิกส์กับการรเยนการสอนรายวิชา “การปลูกพืชไร้ดิน”</v>
      </c>
      <c r="C434" s="12"/>
      <c r="D434" s="12"/>
      <c r="E434" s="12"/>
      <c r="F434" s="12"/>
      <c r="G434" s="11" t="str">
        <f>สรุปงบ!D473</f>
        <v>คณะเทคโนโลยีการเกษตร</v>
      </c>
    </row>
    <row r="435" spans="1:7" s="4" customFormat="1" x14ac:dyDescent="0.2">
      <c r="A435" s="354">
        <v>3</v>
      </c>
      <c r="B435" s="344" t="str">
        <f>สรุปงบ!B474</f>
        <v xml:space="preserve">การบูรณาการกระบวนการวิจัยกับการจัดการเรียนการสอนของสาขาวิชาสัตวศาสตร์ </v>
      </c>
      <c r="C435" s="12"/>
      <c r="D435" s="12"/>
      <c r="E435" s="12"/>
      <c r="F435" s="12"/>
      <c r="G435" s="11" t="str">
        <f>สรุปงบ!D474</f>
        <v>คณะเทคโนโลยีการเกษตร</v>
      </c>
    </row>
    <row r="436" spans="1:7" s="4" customFormat="1" ht="43.5" x14ac:dyDescent="0.2">
      <c r="A436" s="354">
        <v>4</v>
      </c>
      <c r="B436" s="344" t="str">
        <f>สรุปงบ!B475</f>
        <v>การบูรณาการงานวิจัยเรื่อง ความหลากหลายของเฟินที่มีศักยภาพเป็นไม้ประดับในสวนปาล์มน้ำมัน ต.นาเขา อ.หลังสวน จ.ชุมพร กับการเรียนการสอนในรายวิชาชีววิทยาไม้ดอกไม้ประดับ</v>
      </c>
      <c r="C436" s="12"/>
      <c r="D436" s="12"/>
      <c r="E436" s="12"/>
      <c r="F436" s="12"/>
      <c r="G436" s="11" t="str">
        <f>สรุปงบ!D475</f>
        <v>คณะวิทยาศาสตร์และเทคโนโลยี</v>
      </c>
    </row>
    <row r="437" spans="1:7" s="4" customFormat="1" x14ac:dyDescent="0.2">
      <c r="A437" s="354">
        <v>5</v>
      </c>
      <c r="B437" s="344" t="str">
        <f>สรุปงบ!B476</f>
        <v>การบูรณาการงานวิจัยเรื่อง การคัดเลือกพันธุ์ข้าวพื้นเมืองทนแล้งจังหวัดเพชรบุรี กับการเรียนการสอนในรายวิชาชีววิทยา2</v>
      </c>
      <c r="C437" s="12"/>
      <c r="D437" s="12"/>
      <c r="E437" s="12"/>
      <c r="F437" s="12"/>
      <c r="G437" s="11" t="str">
        <f>สรุปงบ!D476</f>
        <v>คณะวิทยาศาสตร์และเทคโนโลยี</v>
      </c>
    </row>
    <row r="438" spans="1:7" s="4" customFormat="1" ht="43.5" x14ac:dyDescent="0.2">
      <c r="A438" s="354">
        <v>6</v>
      </c>
      <c r="B438" s="344" t="str">
        <f>สรุปงบ!B477</f>
        <v>การบูรณาการงานวิจัยเรื่อง การใช้เครื่องหมายโมเลกุลอย่าง่ายในการจำแนกชนิดพันธุ์ของตาลกับการเรียนการสอนในรายวิชาชีววิทยาของเซลล์</v>
      </c>
      <c r="C438" s="12"/>
      <c r="D438" s="12"/>
      <c r="E438" s="12"/>
      <c r="F438" s="12"/>
      <c r="G438" s="11" t="str">
        <f>สรุปงบ!D477</f>
        <v>คณะวิทยาศาสตร์และเทคโนโลยี</v>
      </c>
    </row>
    <row r="439" spans="1:7" s="4" customFormat="1" x14ac:dyDescent="0.2">
      <c r="A439" s="354">
        <v>7</v>
      </c>
      <c r="B439" s="344" t="str">
        <f>สรุปงบ!B478</f>
        <v>การบูรณาการงานวิจัยเรื่อง ความหลากหลายของแมลงภาหะถ่ายละอองเรณูตาลโตนดกับการเรียนการสอนในรายวิชาสัตววิทยา</v>
      </c>
      <c r="C439" s="12"/>
      <c r="D439" s="12"/>
      <c r="E439" s="12"/>
      <c r="F439" s="12"/>
      <c r="G439" s="11" t="str">
        <f>สรุปงบ!D478</f>
        <v>คณะวิทยาศาสตร์และเทคโนโลยี</v>
      </c>
    </row>
    <row r="440" spans="1:7" s="4" customFormat="1" ht="43.5" x14ac:dyDescent="0.2">
      <c r="A440" s="354">
        <v>8</v>
      </c>
      <c r="B440" s="344" t="str">
        <f>สรุปงบ!B479</f>
        <v>การบูรณาการงานวิจัยเรื่อง ผลของสารควบคุมการเจริญเติบโตพืชต่อการขยายพันธุ์เอื้องทองในหลอดทดลอง กับการเรียนการสอนรายวิชาการเพาะเลี้ยงเนื้อเยื่อ</v>
      </c>
      <c r="C440" s="12"/>
      <c r="D440" s="12"/>
      <c r="E440" s="12"/>
      <c r="F440" s="12"/>
      <c r="G440" s="11" t="str">
        <f>สรุปงบ!D479</f>
        <v>คณะวิทยาศาสตร์และเทคโนโลยี</v>
      </c>
    </row>
    <row r="441" spans="1:7" s="4" customFormat="1" x14ac:dyDescent="0.2">
      <c r="A441" s="354">
        <v>9</v>
      </c>
      <c r="B441" s="344" t="str">
        <f>สรุปงบ!B480</f>
        <v>การบูรณาการงานวิจัยกับการเรียนการสอนรายวิชาปฏิบัติการการวิเคราะห์ทางเคมีด้วยเครื่องมือ1</v>
      </c>
      <c r="C441" s="12"/>
      <c r="D441" s="12"/>
      <c r="E441" s="12"/>
      <c r="F441" s="12"/>
      <c r="G441" s="11" t="str">
        <f>สรุปงบ!D480</f>
        <v>คณะวิทยาศาสตร์และเทคโนโลยี</v>
      </c>
    </row>
    <row r="442" spans="1:7" s="4" customFormat="1" ht="43.5" x14ac:dyDescent="0.2">
      <c r="A442" s="354">
        <v>10</v>
      </c>
      <c r="B442" s="344" t="str">
        <f>สรุปงบ!B481</f>
        <v>การบูรณาการงานวิจัยเรื่อง การพัฒนาก๋วยเตี๋ยวเส้นเล็กข้าวไรซ์เบอร์รี่กับการเรียนการสอนรายวิชาเทคโนโลยีการถนอมอาหารและการแปรรูป</v>
      </c>
      <c r="C442" s="12"/>
      <c r="D442" s="12"/>
      <c r="E442" s="12"/>
      <c r="F442" s="12"/>
      <c r="G442" s="11" t="str">
        <f>สรุปงบ!D481</f>
        <v>คณะวิทยาศาสตร์และเทคโนโลยี</v>
      </c>
    </row>
    <row r="443" spans="1:7" s="4" customFormat="1" ht="43.5" x14ac:dyDescent="0.2">
      <c r="A443" s="354">
        <v>11</v>
      </c>
      <c r="B443" s="344" t="str">
        <f>สรุปงบ!B482</f>
        <v>การบูรณาการงานวิจัยเรื่อง อิทธิพลของเวลาการงอกต่อสมบัติการต้านอนุมูลอิสระและปริมาณฟีนอลิกรวมของข้าวกล้องพื้นเมือง จ.เพชรบุรี กับการเรียนการสอนรายวิชาเคมีเชิงฟิสิกส์1</v>
      </c>
      <c r="C443" s="12"/>
      <c r="D443" s="12"/>
      <c r="E443" s="12"/>
      <c r="F443" s="12"/>
      <c r="G443" s="11" t="str">
        <f>สรุปงบ!D482</f>
        <v>คณะวิทยาศาสตร์และเทคโนโลยี</v>
      </c>
    </row>
    <row r="444" spans="1:7" s="4" customFormat="1" ht="43.5" x14ac:dyDescent="0.2">
      <c r="A444" s="354">
        <v>12</v>
      </c>
      <c r="B444" s="344" t="str">
        <f>สรุปงบ!B483</f>
        <v>งานวิจัยเรื่องการบูรณาการงานวิจัยเรื่องการพัฒนาผลิตภัณฑ์ข้าวตูไรซ์เบอร์รี่ของกลุ่มผู้ผลิตจังหวัดเพชรบุรี กับการเรียนการสอนรายวิชาอาหารคาว-หวานเมืองเพชร</v>
      </c>
      <c r="C444" s="12"/>
      <c r="D444" s="12"/>
      <c r="E444" s="12"/>
      <c r="F444" s="12"/>
      <c r="G444" s="11" t="str">
        <f>สรุปงบ!D483</f>
        <v>คณะวิทยาศาสตร์และเทคโนโลยี</v>
      </c>
    </row>
    <row r="445" spans="1:7" s="4" customFormat="1" ht="43.5" x14ac:dyDescent="0.2">
      <c r="A445" s="354">
        <v>13</v>
      </c>
      <c r="B445" s="344" t="str">
        <f>สรุปงบ!B484</f>
        <v>การบูรณาการงานวิจัยเรื่องการพัฒนาผลิตภัณฑ์ไอศกรีมข้าวไรซ์เบอร์รี่เสริมน้ำตาลโตนดกับการเรียนการสอนวิชาเทคโนโลยีเครื่องดื่มและไอศกรีม</v>
      </c>
      <c r="C445" s="12"/>
      <c r="D445" s="12"/>
      <c r="E445" s="12"/>
      <c r="F445" s="12"/>
      <c r="G445" s="11" t="str">
        <f>สรุปงบ!D484</f>
        <v>คณะวิทยาศาสตร์และเทคโนโลยี</v>
      </c>
    </row>
    <row r="446" spans="1:7" s="4" customFormat="1" x14ac:dyDescent="0.2">
      <c r="A446" s="354">
        <v>14</v>
      </c>
      <c r="B446" s="344" t="str">
        <f>สรุปงบ!B485</f>
        <v>การบูรณาการงานวิจัยเรื่องการพัฒนาสูตรคุกกี้ข้าวกล้องงอกกับการบริการให้กับนักเรียนในโรงเรียนของจังหวัดเพชรบุรี</v>
      </c>
      <c r="C446" s="12"/>
      <c r="D446" s="12"/>
      <c r="E446" s="12"/>
      <c r="F446" s="12"/>
      <c r="G446" s="11" t="str">
        <f>สรุปงบ!D485</f>
        <v>คณะวิทยาศาสตร์และเทคโนโลยี</v>
      </c>
    </row>
    <row r="447" spans="1:7" s="4" customFormat="1" ht="43.5" x14ac:dyDescent="0.2">
      <c r="A447" s="354">
        <v>15</v>
      </c>
      <c r="B447" s="344" t="str">
        <f>สรุปงบ!B486</f>
        <v>การบูรณาการงานวิจัยเรื่อง รูปแบบการส่งเสริมการจัดการกองทุนสวัสดิการกองทุนสวัสดิการชุมชนตำบลบ้านในดง อ.ท่ายาง จ.เพชรบุรี สร้างสรรค์สื่อส่งเสริมการออมทรัพย์เพื่อชีวิตมั่นคง ชุมชนยั่งยืนบนฐานคิดเศรษฐกิจพอเพียง</v>
      </c>
      <c r="C447" s="12"/>
      <c r="D447" s="12"/>
      <c r="E447" s="12"/>
      <c r="F447" s="12"/>
      <c r="G447" s="11" t="str">
        <f>สรุปงบ!D486</f>
        <v>คณะวิทยาการจัดการ</v>
      </c>
    </row>
    <row r="448" spans="1:7" s="4" customFormat="1" x14ac:dyDescent="0.2">
      <c r="A448" s="354">
        <v>16</v>
      </c>
      <c r="B448" s="344" t="str">
        <f>สรุปงบ!B487</f>
        <v>รูปแบบการส่งเสริมการจัดการกองทุสวัสดิการชุมชนตำบลยางหย่อง อ.ท่ายาง จ.เพชรบุรี</v>
      </c>
      <c r="C448" s="12"/>
      <c r="D448" s="12"/>
      <c r="E448" s="12"/>
      <c r="F448" s="12"/>
      <c r="G448" s="11" t="str">
        <f>สรุปงบ!D487</f>
        <v>คณะวิทยาการจัดการ</v>
      </c>
    </row>
    <row r="449" spans="1:7" s="4" customFormat="1" ht="43.5" x14ac:dyDescent="0.2">
      <c r="A449" s="354">
        <v>17</v>
      </c>
      <c r="B449" s="344" t="str">
        <f>สรุปงบ!B488</f>
        <v>การบูรณาการการเตรียมความพร้อมบุคลากรทางด้านเทคนิคตามมาตรฐาน thailand 4.0 กับการเรียนการสอนและบริการวิชาการสู่ชุมชนให้เป็นสากล</v>
      </c>
      <c r="C449" s="12"/>
      <c r="D449" s="12"/>
      <c r="E449" s="12"/>
      <c r="F449" s="12"/>
      <c r="G449" s="11" t="str">
        <f>สรุปงบ!D488</f>
        <v>คณะเทคโนโลยีสารสนเทศ</v>
      </c>
    </row>
    <row r="450" spans="1:7" s="4" customFormat="1" x14ac:dyDescent="0.2">
      <c r="A450" s="354">
        <v>18</v>
      </c>
      <c r="B450" s="344" t="str">
        <f>สรุปงบ!B489</f>
        <v>ขยายผลคู่มือการจัดการเรียนการสอน STEM สู่โรงเรียนกองทุนการศึกษา</v>
      </c>
      <c r="C450" s="12"/>
      <c r="D450" s="12"/>
      <c r="E450" s="12"/>
      <c r="F450" s="12"/>
      <c r="G450" s="11" t="str">
        <f>สรุปงบ!D489</f>
        <v>คณะครุศาสตร์</v>
      </c>
    </row>
    <row r="451" spans="1:7" s="4" customFormat="1" ht="43.5" x14ac:dyDescent="0.2">
      <c r="A451" s="354">
        <v>19</v>
      </c>
      <c r="B451" s="344" t="str">
        <f>สรุปงบ!B490</f>
        <v>ต้นแบบระบบติดตามการเคลื่อนที่ของดวงอาทิตย์กับการเรียนการสอน วิชาโปรแกรมคอมพิวเตอร์สำหรับวิศวกรรม สาขาวิชาวิศวกรรมพลังงาน</v>
      </c>
      <c r="C451" s="12"/>
      <c r="D451" s="12"/>
      <c r="E451" s="12"/>
      <c r="F451" s="12"/>
      <c r="G451" s="11" t="str">
        <f>สรุปงบ!D490</f>
        <v>คณะวิศวกรรมศาสตร์และเทคโนโลยีอุตสาหกรรม</v>
      </c>
    </row>
    <row r="452" spans="1:7" s="349" customFormat="1" x14ac:dyDescent="0.2">
      <c r="A452" s="346">
        <v>5</v>
      </c>
      <c r="B452" s="347" t="s">
        <v>74</v>
      </c>
      <c r="C452" s="348"/>
      <c r="D452" s="348"/>
      <c r="E452" s="348"/>
      <c r="F452" s="348"/>
      <c r="G452" s="348"/>
    </row>
    <row r="453" spans="1:7" s="14" customFormat="1" ht="43.5" x14ac:dyDescent="0.2">
      <c r="A453" s="350">
        <v>5.0999999999999996</v>
      </c>
      <c r="B453" s="345" t="s">
        <v>20</v>
      </c>
      <c r="C453" s="13"/>
      <c r="D453" s="13"/>
      <c r="E453" s="13"/>
      <c r="F453" s="13"/>
      <c r="G453" s="13"/>
    </row>
    <row r="454" spans="1:7" s="296" customFormat="1" x14ac:dyDescent="0.2">
      <c r="A454" s="356" t="s">
        <v>136</v>
      </c>
      <c r="B454" s="341" t="s">
        <v>132</v>
      </c>
      <c r="C454" s="295"/>
      <c r="D454" s="295"/>
      <c r="E454" s="295"/>
      <c r="F454" s="295"/>
      <c r="G454" s="295"/>
    </row>
    <row r="455" spans="1:7" s="4" customFormat="1" x14ac:dyDescent="0.2">
      <c r="A455" s="354">
        <v>1</v>
      </c>
      <c r="B455" s="342" t="str">
        <f>สรุปงบ!B493</f>
        <v>สืบทอดอนุรักษ์และเสริมสร้างความภาคภูมิใจ เยาวชนรุ่นใหม่ด้วยหลักสูตรท้องถิ่น “ทุ่งเศรษฐี” อ.ชะอำ</v>
      </c>
      <c r="C455" s="12"/>
      <c r="D455" s="12"/>
      <c r="E455" s="12"/>
      <c r="F455" s="12"/>
      <c r="G455" s="10" t="str">
        <f>สรุปงบ!D493</f>
        <v>คณะครุศาสตร์</v>
      </c>
    </row>
    <row r="456" spans="1:7" s="4" customFormat="1" x14ac:dyDescent="0.2">
      <c r="A456" s="354">
        <v>2</v>
      </c>
      <c r="B456" s="342" t="str">
        <f>สรุปงบ!B494</f>
        <v>ยุวมัคคุเทศก์ในโรงเรียนกองทุน (ร.ร.ห้วยทรายประชาสรรค์) อ.ชะอำ จ.เพชรบุรี</v>
      </c>
      <c r="C456" s="12"/>
      <c r="D456" s="12"/>
      <c r="E456" s="12"/>
      <c r="F456" s="12"/>
      <c r="G456" s="10" t="str">
        <f>สรุปงบ!D494</f>
        <v>คณะครุศาสตร์</v>
      </c>
    </row>
    <row r="457" spans="1:7" s="4" customFormat="1" x14ac:dyDescent="0.2">
      <c r="A457" s="354">
        <v>3</v>
      </c>
      <c r="B457" s="342" t="str">
        <f>สรุปงบ!B495</f>
        <v>การสร้างจิตสำนึกเพื่อการจัดการเส้นทางท่องเที่ยวเชิงนิเวศประวัติศาสตร์ทวารวดีทุ่งเศรษฐีจากโรงเรียนสู่ชุมชน</v>
      </c>
      <c r="C457" s="12"/>
      <c r="D457" s="12"/>
      <c r="E457" s="12"/>
      <c r="F457" s="12"/>
      <c r="G457" s="10" t="str">
        <f>สรุปงบ!D495</f>
        <v>คณะครุศาสตร์</v>
      </c>
    </row>
    <row r="458" spans="1:7" s="4" customFormat="1" x14ac:dyDescent="0.2">
      <c r="A458" s="354">
        <v>4</v>
      </c>
      <c r="B458" s="342" t="str">
        <f>สรุปงบ!B496</f>
        <v>การเพิ่มมูลค่าสินค้าเกษตรเพิ่มความเข้มแข็งของชุมชน และการขัยเคลื่อนการให้บริการที่ตอบสนองความต้องการชองชุมชน</v>
      </c>
      <c r="C458" s="12"/>
      <c r="D458" s="12"/>
      <c r="E458" s="12"/>
      <c r="F458" s="12"/>
      <c r="G458" s="10" t="str">
        <f>สรุปงบ!D496</f>
        <v>คณะเทคโนโลยีการเกษตร</v>
      </c>
    </row>
    <row r="459" spans="1:7" s="4" customFormat="1" x14ac:dyDescent="0.2">
      <c r="A459" s="354">
        <v>5</v>
      </c>
      <c r="B459" s="342" t="str">
        <f>สรุปงบ!B497</f>
        <v>อบรมเชิงปฏิบัติการสร้างสื่อออนไลน์ให้กับผู้ประกอบการชุมชนเพื่อส่งเสริมการขาย อ.บ้านลาด จ.เพชรบุรี</v>
      </c>
      <c r="C459" s="12"/>
      <c r="D459" s="12"/>
      <c r="E459" s="12"/>
      <c r="F459" s="12"/>
      <c r="G459" s="10" t="str">
        <f>สรุปงบ!D497</f>
        <v>คณะเทคโนโลยีสารสนเทศ</v>
      </c>
    </row>
    <row r="460" spans="1:7" s="4" customFormat="1" x14ac:dyDescent="0.2">
      <c r="A460" s="354">
        <v>6</v>
      </c>
      <c r="B460" s="342" t="str">
        <f>สรุปงบ!B498</f>
        <v>อบรมเชิงปฏิบัติการใช้ ICT ในยุค Thailand 4.0 เพื่อสร้างความปลอดภัยสำหรับชุมชน</v>
      </c>
      <c r="C460" s="12"/>
      <c r="D460" s="12"/>
      <c r="E460" s="12"/>
      <c r="F460" s="12"/>
      <c r="G460" s="10" t="str">
        <f>สรุปงบ!D498</f>
        <v>คณะเทคโนโลยีสารสนเทศ</v>
      </c>
    </row>
    <row r="461" spans="1:7" s="4" customFormat="1" ht="43.5" x14ac:dyDescent="0.2">
      <c r="A461" s="354">
        <v>7</v>
      </c>
      <c r="B461" s="342" t="str">
        <f>สรุปงบ!B499</f>
        <v xml:space="preserve">การพัฒนาระบบติดตามสินค้าเกษตรและผลิตภัณฑ์แปรรูปจากข้าวของวิสาหกิจชุมชนของข้าว ชุมชนไร่มะขาม ต.ไร่มะขาม จ.เพชรบุรี </v>
      </c>
      <c r="C461" s="12"/>
      <c r="D461" s="12"/>
      <c r="E461" s="12"/>
      <c r="F461" s="12"/>
      <c r="G461" s="10" t="str">
        <f>สรุปงบ!D499</f>
        <v>คณะเทคโนโลยีสารสนเทศ</v>
      </c>
    </row>
    <row r="462" spans="1:7" s="4" customFormat="1" x14ac:dyDescent="0.2">
      <c r="A462" s="354">
        <v>8</v>
      </c>
      <c r="B462" s="342" t="str">
        <f>สรุปงบ!B500</f>
        <v>อบรมเชิงปฏิบัติการขยายตลาดด้วยเทคโนโลยี Blockchain</v>
      </c>
      <c r="C462" s="12"/>
      <c r="D462" s="12"/>
      <c r="E462" s="12"/>
      <c r="F462" s="12"/>
      <c r="G462" s="10" t="str">
        <f>สรุปงบ!D500</f>
        <v>คณะเทคโนโลยีสารสนเทศ</v>
      </c>
    </row>
    <row r="463" spans="1:7" s="4" customFormat="1" x14ac:dyDescent="0.2">
      <c r="A463" s="354">
        <v>9</v>
      </c>
      <c r="B463" s="342" t="str">
        <f>สรุปงบ!B501</f>
        <v>พิพิธภัณฑ์ออนไลน์เรื่องของดีบ้านลาดเพื่อส่งเสริมการประยุกต์ธุรกิจของคนในชุมชน</v>
      </c>
      <c r="C463" s="12"/>
      <c r="D463" s="12"/>
      <c r="E463" s="12"/>
      <c r="F463" s="12"/>
      <c r="G463" s="10" t="str">
        <f>สรุปงบ!D501</f>
        <v>คณะเทคโนโลยีสารสนเทศ</v>
      </c>
    </row>
    <row r="464" spans="1:7" s="4" customFormat="1" ht="43.5" x14ac:dyDescent="0.2">
      <c r="A464" s="354">
        <v>10</v>
      </c>
      <c r="B464" s="342" t="str">
        <f>สรุปงบ!B502</f>
        <v>การผลิตก๊าซชีวภาพจากวัสดุอินทรีย์เหลือใช้ เพื่อชุมชนเกษตรสะอาดตามแนวคิดเศรษฐกิจพอเพียง และการอบแห้งอาหารด้วยพลังงานแสงอาทิตย์</v>
      </c>
      <c r="C464" s="12"/>
      <c r="D464" s="12"/>
      <c r="E464" s="12"/>
      <c r="F464" s="12"/>
      <c r="G464" s="10" t="str">
        <f>สรุปงบ!D502</f>
        <v>คณะวิศวกรรมศาสตร์และเทคโนโลยีอุตสาหกรรม</v>
      </c>
    </row>
    <row r="465" spans="1:7" s="4" customFormat="1" x14ac:dyDescent="0.2">
      <c r="A465" s="354">
        <v>11</v>
      </c>
      <c r="B465" s="342" t="str">
        <f>สรุปงบ!B503</f>
        <v>ไฟฟ้าสร้างแสงส่งเสริมพระพุทธศาสนา ครั้งที่ 4</v>
      </c>
      <c r="C465" s="12"/>
      <c r="D465" s="12"/>
      <c r="E465" s="12"/>
      <c r="F465" s="12"/>
      <c r="G465" s="10" t="str">
        <f>สรุปงบ!D503</f>
        <v>คณะวิศวกรรมศาสตร์และเทคโนโลยีอุตสาหกรรม</v>
      </c>
    </row>
    <row r="466" spans="1:7" s="4" customFormat="1" x14ac:dyDescent="0.2">
      <c r="A466" s="354">
        <v>12</v>
      </c>
      <c r="B466" s="342" t="str">
        <f>สรุปงบ!B504</f>
        <v>การพัฒนาชุมชนต้นแบบด้านสุขภาวะของผุ้สูงอายุอย่างยั่งยืน เทศบาลตำบลหาดเจ้าสำราญ อ.เมือง จ.เพชรบุรี</v>
      </c>
      <c r="C466" s="12"/>
      <c r="D466" s="12"/>
      <c r="E466" s="12"/>
      <c r="F466" s="12"/>
      <c r="G466" s="10" t="str">
        <f>สรุปงบ!D504</f>
        <v>คณะพยาบาลศาสตร์</v>
      </c>
    </row>
    <row r="467" spans="1:7" s="4" customFormat="1" x14ac:dyDescent="0.2">
      <c r="A467" s="354">
        <v>13</v>
      </c>
      <c r="B467" s="342" t="str">
        <f>สรุปงบ!B505</f>
        <v>การพัฒนาและส่งเสริมเส้นทางท่องเที่ยวเชื่อมโยงตำบลยางน้ำกลัดใต้และต.ท่าตะคร้อ อ.หนองหญ้าปล้อง จ.เพชรบุรี</v>
      </c>
      <c r="C467" s="12"/>
      <c r="D467" s="12"/>
      <c r="E467" s="12"/>
      <c r="F467" s="12"/>
      <c r="G467" s="10" t="str">
        <f>สรุปงบ!D505</f>
        <v>คณะมนุษยศาสตร์และสังคมศาสตร์</v>
      </c>
    </row>
    <row r="468" spans="1:7" s="4" customFormat="1" x14ac:dyDescent="0.2">
      <c r="A468" s="354">
        <v>14</v>
      </c>
      <c r="B468" s="342" t="str">
        <f>สรุปงบ!B506</f>
        <v>การพัฒนาและส่งเสริมผลิตภัณฑ์ผ้าทอพื้นบ้าน อ.หนองหญ้าปล้อง</v>
      </c>
      <c r="C468" s="12"/>
      <c r="D468" s="12"/>
      <c r="E468" s="12"/>
      <c r="F468" s="12"/>
      <c r="G468" s="10" t="str">
        <f>สรุปงบ!D506</f>
        <v>คณะมนุษยศาสตร์และสังคมศาสตร์</v>
      </c>
    </row>
    <row r="469" spans="1:7" s="4" customFormat="1" x14ac:dyDescent="0.2">
      <c r="A469" s="354">
        <v>15</v>
      </c>
      <c r="B469" s="342" t="str">
        <f>สรุปงบ!B507</f>
        <v>การสืบสานภาษากระเหรี่ยงในโรงเรียนบ้านยางน้ำกลัดใต้ อ.หนองหญ้าปล้อง จ.เพชรบุรี</v>
      </c>
      <c r="C469" s="12"/>
      <c r="D469" s="12"/>
      <c r="E469" s="12"/>
      <c r="F469" s="12"/>
      <c r="G469" s="10" t="str">
        <f>สรุปงบ!D507</f>
        <v>คณะมนุษยศาสตร์และสังคมศาสตร์</v>
      </c>
    </row>
    <row r="470" spans="1:7" s="4" customFormat="1" x14ac:dyDescent="0.2">
      <c r="A470" s="354">
        <v>16</v>
      </c>
      <c r="B470" s="342" t="str">
        <f>สรุปงบ!B508</f>
        <v>การศึกษารูปแบบการทำไร่วิถีกะเหรี่ยง : กรณีศึกษาการทำไร่หมุนเวียน อ.หนองหญ้าปล้อง</v>
      </c>
      <c r="C470" s="12"/>
      <c r="D470" s="12"/>
      <c r="E470" s="12"/>
      <c r="F470" s="12"/>
      <c r="G470" s="10" t="str">
        <f>สรุปงบ!D508</f>
        <v>คณะมนุษยศาสตร์และสังคมศาสตร์</v>
      </c>
    </row>
    <row r="471" spans="1:7" s="4" customFormat="1" x14ac:dyDescent="0.2">
      <c r="A471" s="354">
        <v>17</v>
      </c>
      <c r="B471" s="342" t="str">
        <f>สรุปงบ!B509</f>
        <v>การจัดแผนที่ท่องเที่ยวเชื่อมโยงชุมชนท่าตะคร้อ – ยางน้ำกลัดใต้</v>
      </c>
      <c r="C471" s="12"/>
      <c r="D471" s="12"/>
      <c r="E471" s="12"/>
      <c r="F471" s="12"/>
      <c r="G471" s="10" t="str">
        <f>สรุปงบ!D509</f>
        <v>คณะมนุษยศาสตร์และสังคมศาสตร์</v>
      </c>
    </row>
    <row r="472" spans="1:7" s="4" customFormat="1" x14ac:dyDescent="0.2">
      <c r="A472" s="354">
        <v>18</v>
      </c>
      <c r="B472" s="342" t="str">
        <f>สรุปงบ!B510</f>
        <v>โครงการบำเพ็ญประโยชน์เพื่อชุมชน</v>
      </c>
      <c r="C472" s="12"/>
      <c r="D472" s="12"/>
      <c r="E472" s="12"/>
      <c r="F472" s="12"/>
      <c r="G472" s="10" t="str">
        <f>สรุปงบ!D510</f>
        <v>คณะมนุษยศาสตร์และสังคมศาสตร์</v>
      </c>
    </row>
    <row r="473" spans="1:7" s="4" customFormat="1" x14ac:dyDescent="0.2">
      <c r="A473" s="354">
        <v>19</v>
      </c>
      <c r="B473" s="342" t="str">
        <f>สรุปงบ!B511</f>
        <v>โครงการให้ความรู้เพื่อการปรับแผนกลยุทธ์วิสาหกิจชุมชน</v>
      </c>
      <c r="C473" s="12"/>
      <c r="D473" s="12"/>
      <c r="E473" s="12"/>
      <c r="F473" s="12"/>
      <c r="G473" s="10" t="str">
        <f>สรุปงบ!D511</f>
        <v>คณะมนุษยศาสตร์และสังคมศาสตร์</v>
      </c>
    </row>
    <row r="474" spans="1:7" s="4" customFormat="1" x14ac:dyDescent="0.2">
      <c r="A474" s="354">
        <v>20</v>
      </c>
      <c r="B474" s="342" t="str">
        <f>สรุปงบ!B512</f>
        <v>การจัดการตลาดสีเขียว (Green Marketing) ของดีบ้านในดง อ.ท่ายาง จ.เพชรบุรี</v>
      </c>
      <c r="C474" s="12"/>
      <c r="D474" s="12"/>
      <c r="E474" s="12"/>
      <c r="F474" s="12"/>
      <c r="G474" s="10" t="str">
        <f>สรุปงบ!D512</f>
        <v>คณะวิทยาการจัดการ</v>
      </c>
    </row>
    <row r="475" spans="1:7" s="4" customFormat="1" x14ac:dyDescent="0.2">
      <c r="A475" s="354">
        <v>21</v>
      </c>
      <c r="B475" s="342" t="str">
        <f>สรุปงบ!B513</f>
        <v>ขับเคลื่อนโครงการชุมชนรูปธรรมเพื่อการพัฒนาอย่างยั่งยืน</v>
      </c>
      <c r="C475" s="12"/>
      <c r="D475" s="12"/>
      <c r="E475" s="12"/>
      <c r="F475" s="12"/>
      <c r="G475" s="10" t="str">
        <f>สรุปงบ!D513</f>
        <v>สถาบันวิจัยและส่งเสริมศิลปวัฒนธรรม</v>
      </c>
    </row>
    <row r="476" spans="1:7" s="4" customFormat="1" x14ac:dyDescent="0.2">
      <c r="A476" s="354">
        <v>22</v>
      </c>
      <c r="B476" s="342" t="str">
        <f>สรุปงบ!B514</f>
        <v>การพัฒนาชุมชนไร่มะขามสู่การพัฒนาอย่างยั่งยืน</v>
      </c>
      <c r="C476" s="12"/>
      <c r="D476" s="12"/>
      <c r="E476" s="12"/>
      <c r="F476" s="12"/>
      <c r="G476" s="10" t="str">
        <f>สรุปงบ!D514</f>
        <v>สถาบันวิจัยและส่งเสริมศิลปวัฒนธรรม</v>
      </c>
    </row>
    <row r="477" spans="1:7" s="4" customFormat="1" x14ac:dyDescent="0.2">
      <c r="A477" s="354">
        <v>23</v>
      </c>
      <c r="B477" s="342" t="str">
        <f>สรุปงบ!B515</f>
        <v>การพัฒนาผลิตภัณฑ์มูลค่าเพิ่มจากวัตถุดิบท้องถิ่นเพื่อชุมชนบ้านถ้ำเสื้อ อ.แก่งกระจาน จ.เพชรบุรี</v>
      </c>
      <c r="C477" s="12"/>
      <c r="D477" s="12"/>
      <c r="E477" s="12"/>
      <c r="F477" s="12"/>
      <c r="G477" s="10" t="str">
        <f>สรุปงบ!D515</f>
        <v>คณะวิทยาศาสตร์และเทคโนโลยี</v>
      </c>
    </row>
    <row r="478" spans="1:7" s="4" customFormat="1" x14ac:dyDescent="0.2">
      <c r="A478" s="354">
        <v>24</v>
      </c>
      <c r="B478" s="342" t="str">
        <f>สรุปงบ!B516</f>
        <v>การพัฒนาผลิตภัณฑ์มูลค่าเพิ่มจากวัตกุดิบท้องถิ่นเพื่อชุมชนบ้านหนองมะกอก อ.แก่งกระจาน จ.เพชรบุรี</v>
      </c>
      <c r="C478" s="12"/>
      <c r="D478" s="12"/>
      <c r="E478" s="12"/>
      <c r="F478" s="12"/>
      <c r="G478" s="10" t="str">
        <f>สรุปงบ!D516</f>
        <v>คณะวิทยาศาสตร์และเทคโนโลยี</v>
      </c>
    </row>
    <row r="479" spans="1:7" s="296" customFormat="1" x14ac:dyDescent="0.2">
      <c r="A479" s="356" t="s">
        <v>137</v>
      </c>
      <c r="B479" s="341" t="s">
        <v>17</v>
      </c>
      <c r="C479" s="295"/>
      <c r="D479" s="295"/>
      <c r="E479" s="295"/>
      <c r="F479" s="295"/>
      <c r="G479" s="295"/>
    </row>
    <row r="480" spans="1:7" s="4" customFormat="1" x14ac:dyDescent="0.2">
      <c r="A480" s="354">
        <v>1</v>
      </c>
      <c r="B480" s="342" t="str">
        <f>สรุปงบ!B519</f>
        <v>ค่ายวิถีชุมชนพอเพียง</v>
      </c>
      <c r="C480" s="12"/>
      <c r="D480" s="12"/>
      <c r="E480" s="12"/>
      <c r="F480" s="12"/>
      <c r="G480" s="10" t="str">
        <f>สรุปงบ!D519</f>
        <v>คณะเทคโนโลยีการเกษตร</v>
      </c>
    </row>
    <row r="481" spans="1:7" s="4" customFormat="1" x14ac:dyDescent="0.2">
      <c r="A481" s="354">
        <v>2</v>
      </c>
      <c r="B481" s="342" t="str">
        <f>สรุปงบ!B520</f>
        <v>การพัฒนาองค์ความรู้ การทำเครื่องกรองน้ำดื่มแบบประหยัดสำหรับครัวเรือน</v>
      </c>
      <c r="C481" s="12"/>
      <c r="D481" s="12"/>
      <c r="E481" s="12"/>
      <c r="F481" s="12"/>
      <c r="G481" s="10" t="str">
        <f>สรุปงบ!D520</f>
        <v>คณะมนุษยศาสตร์และสังคมศาสตร์</v>
      </c>
    </row>
    <row r="482" spans="1:7" s="4" customFormat="1" x14ac:dyDescent="0.2">
      <c r="A482" s="354">
        <v>3</v>
      </c>
      <c r="B482" s="342" t="str">
        <f>สรุปงบ!B521</f>
        <v>การส่งเสริมการออมทรัพย์เพื่อชีวิตมั่นคง ชุมชนยั่งยทนบนฐานคิดเศษฐกิจพอเพียง</v>
      </c>
      <c r="C482" s="12"/>
      <c r="D482" s="12"/>
      <c r="E482" s="12"/>
      <c r="F482" s="12"/>
      <c r="G482" s="10" t="str">
        <f>สรุปงบ!D521</f>
        <v>คณะวิทยาการจัดการ</v>
      </c>
    </row>
    <row r="483" spans="1:7" s="4" customFormat="1" x14ac:dyDescent="0.2">
      <c r="A483" s="354">
        <v>4</v>
      </c>
      <c r="B483" s="342" t="str">
        <f>สรุปงบ!B522</f>
        <v>การพัฒนากลุ่มเกษตรปลอดภัยชุมชนบ้านในดงตามแนวคิดเศษฐกิจพอเพียง</v>
      </c>
      <c r="C483" s="12"/>
      <c r="D483" s="12"/>
      <c r="E483" s="12"/>
      <c r="F483" s="12"/>
      <c r="G483" s="10" t="str">
        <f>สรุปงบ!D522</f>
        <v>สถาบันวิจัยและส่งเสริมศิลปวัฒนธรรม</v>
      </c>
    </row>
    <row r="484" spans="1:7" s="296" customFormat="1" x14ac:dyDescent="0.2">
      <c r="A484" s="356" t="s">
        <v>138</v>
      </c>
      <c r="B484" s="339" t="s">
        <v>18</v>
      </c>
      <c r="C484" s="295"/>
      <c r="D484" s="295"/>
      <c r="E484" s="295"/>
      <c r="F484" s="295"/>
      <c r="G484" s="295"/>
    </row>
    <row r="485" spans="1:7" s="4" customFormat="1" x14ac:dyDescent="0.2">
      <c r="A485" s="354">
        <v>1</v>
      </c>
      <c r="B485" s="340" t="str">
        <f>สรุปงบ!B525</f>
        <v>สำรวจความหลากหลายของพันธุ์สัตว์น้ำชนิดอื่นที่ไม่ใช่ปลา ที่ได้จากการทำประมงบริเวณ ชายฝั่ง จังหวัดเพชรบุรี</v>
      </c>
      <c r="C485" s="12"/>
      <c r="D485" s="12"/>
      <c r="E485" s="12"/>
      <c r="F485" s="12"/>
      <c r="G485" s="9" t="str">
        <f>สรุปงบ!D525</f>
        <v>คณะเทคโนโลยีการเกษตร</v>
      </c>
    </row>
    <row r="486" spans="1:7" s="4" customFormat="1" x14ac:dyDescent="0.2">
      <c r="A486" s="354">
        <v>2</v>
      </c>
      <c r="B486" s="340" t="str">
        <f>สรุปงบ!B526</f>
        <v>การสำรวจและรวบรวมการใช้ประโยชน์จากไม้ผลพื้นเมือง เขตอำเภอบ้านแหลม จังหวัดเพชรบุรี</v>
      </c>
      <c r="C486" s="12"/>
      <c r="D486" s="12"/>
      <c r="E486" s="12"/>
      <c r="F486" s="12"/>
      <c r="G486" s="9" t="str">
        <f>สรุปงบ!D526</f>
        <v>คณะเทคโนโลยีการเกษตร</v>
      </c>
    </row>
    <row r="487" spans="1:7" s="4" customFormat="1" x14ac:dyDescent="0.2">
      <c r="A487" s="354">
        <v>3</v>
      </c>
      <c r="B487" s="340" t="str">
        <f>สรุปงบ!B527</f>
        <v>เว็บไซต์ประชาสัมพันธ์โครงการ อพ.สธ.-มรภ.เพชรบุรี</v>
      </c>
      <c r="C487" s="12"/>
      <c r="D487" s="12"/>
      <c r="E487" s="12"/>
      <c r="F487" s="12"/>
      <c r="G487" s="9" t="str">
        <f>สรุปงบ!D527</f>
        <v>คณะเทคโนโลยีการเกษตร</v>
      </c>
    </row>
    <row r="488" spans="1:7" s="4" customFormat="1" x14ac:dyDescent="0.2">
      <c r="A488" s="354">
        <v>4</v>
      </c>
      <c r="B488" s="340" t="str">
        <f>สรุปงบ!B528</f>
        <v>งานประชุมวิชาการและนิทรรศการ ทรัพยากรไทย : ศักยภาพมากล้นมีให้เห็น</v>
      </c>
      <c r="C488" s="12"/>
      <c r="D488" s="12"/>
      <c r="E488" s="12"/>
      <c r="F488" s="12"/>
      <c r="G488" s="9" t="str">
        <f>สรุปงบ!D528</f>
        <v>คณะเทคโนโลยีการเกษตร</v>
      </c>
    </row>
    <row r="489" spans="1:7" s="4" customFormat="1" x14ac:dyDescent="0.2">
      <c r="A489" s="354">
        <v>5</v>
      </c>
      <c r="B489" s="340" t="str">
        <f>สรุปงบ!B529</f>
        <v>บริหารจัดการโครงการอนุรักษ์พันธุกรรมพืชอันเนื่องมาจากพระราชดำริฯ</v>
      </c>
      <c r="C489" s="12"/>
      <c r="D489" s="12"/>
      <c r="E489" s="12"/>
      <c r="F489" s="12"/>
      <c r="G489" s="9" t="str">
        <f>สรุปงบ!D529</f>
        <v>คณะเทคโนโลยีการเกษตร</v>
      </c>
    </row>
    <row r="490" spans="1:7" s="4" customFormat="1" x14ac:dyDescent="0.2">
      <c r="A490" s="354">
        <v>6</v>
      </c>
      <c r="B490" s="340" t="str">
        <f>สรุปงบ!B530</f>
        <v>การสำรวจและศึกษาคุณสมบัติทางกายภาพและทางเคมีของดินในพื้นที่ปลูกตาล จังหวัดเพชรบุรี</v>
      </c>
      <c r="C490" s="12"/>
      <c r="D490" s="12"/>
      <c r="E490" s="12"/>
      <c r="F490" s="12"/>
      <c r="G490" s="9" t="str">
        <f>สรุปงบ!D530</f>
        <v>คณะวิทยาศาสตร์และเทคโนโลยี</v>
      </c>
    </row>
    <row r="491" spans="1:7" s="4" customFormat="1" x14ac:dyDescent="0.2">
      <c r="A491" s="354">
        <v>7</v>
      </c>
      <c r="B491" s="340" t="str">
        <f>สรุปงบ!B531</f>
        <v>การสำรวจทำรหัสพิกัดต้นตาลในพื้นที่ ต.หนองกะปุ อ.บ้านลาด จ.เพชรบุรี</v>
      </c>
      <c r="C491" s="12"/>
      <c r="D491" s="12"/>
      <c r="E491" s="12"/>
      <c r="F491" s="12"/>
      <c r="G491" s="9" t="str">
        <f>สรุปงบ!D531</f>
        <v>คณะวิทยาศาสตร์และเทคโนโลยี</v>
      </c>
    </row>
    <row r="492" spans="1:7" s="4" customFormat="1" x14ac:dyDescent="0.2">
      <c r="A492" s="354">
        <v>8</v>
      </c>
      <c r="B492" s="340" t="str">
        <f>สรุปงบ!B532</f>
        <v>สำรวจเก็บรวบรวมและศึกษาลักษณะต่างๆ ของข้าวพันธุ์พื้นเมืองของจังหวัดเพชรบุรี</v>
      </c>
      <c r="C492" s="12"/>
      <c r="D492" s="12"/>
      <c r="E492" s="12"/>
      <c r="F492" s="12"/>
      <c r="G492" s="9" t="str">
        <f>สรุปงบ!D532</f>
        <v>คณะวิทยาศาสตร์และเทคโนโลยี</v>
      </c>
    </row>
    <row r="493" spans="1:7" s="4" customFormat="1" x14ac:dyDescent="0.2">
      <c r="A493" s="354">
        <v>9</v>
      </c>
      <c r="B493" s="340" t="str">
        <f>สรุปงบ!B533</f>
        <v>สำรวจความหลากหลายและเก็บรวบรวมพันธุกรรมพืช</v>
      </c>
      <c r="C493" s="12"/>
      <c r="D493" s="12"/>
      <c r="E493" s="12"/>
      <c r="F493" s="12"/>
      <c r="G493" s="9" t="str">
        <f>สรุปงบ!D533</f>
        <v>คณะวิทยาศาสตร์และเทคโนโลยี</v>
      </c>
    </row>
    <row r="494" spans="1:7" s="4" customFormat="1" x14ac:dyDescent="0.2">
      <c r="A494" s="354">
        <v>10</v>
      </c>
      <c r="B494" s="340" t="str">
        <f>สรุปงบ!B534</f>
        <v>รวบรวมและอนุรักษ์พันธุกรรมกล้วยไม้</v>
      </c>
      <c r="C494" s="12"/>
      <c r="D494" s="12"/>
      <c r="E494" s="12"/>
      <c r="F494" s="12"/>
      <c r="G494" s="9" t="str">
        <f>สรุปงบ!D534</f>
        <v>คณะวิทยาศาสตร์และเทคโนโลยี</v>
      </c>
    </row>
    <row r="495" spans="1:7" s="4" customFormat="1" x14ac:dyDescent="0.2">
      <c r="A495" s="354">
        <v>11</v>
      </c>
      <c r="B495" s="340" t="str">
        <f>สรุปงบ!B535</f>
        <v>ดำเนินการและพัฒนาปรับปรุงสวนพฤกษศาสตร์เพชรวนาลัย</v>
      </c>
      <c r="C495" s="12"/>
      <c r="D495" s="12"/>
      <c r="E495" s="12"/>
      <c r="F495" s="12"/>
      <c r="G495" s="9" t="str">
        <f>สรุปงบ!D535</f>
        <v>คณะวิทยาศาสตร์และเทคโนโลยี</v>
      </c>
    </row>
    <row r="496" spans="1:7" s="4" customFormat="1" x14ac:dyDescent="0.2">
      <c r="A496" s="354">
        <v>12</v>
      </c>
      <c r="B496" s="340" t="str">
        <f>สรุปงบ!B536</f>
        <v>การคัดแยกจุลินทรีย์ที่มีความสามารถผลิตเอนไซม์ไซลาเนสจากดินในพื้นที่ปลูกตาล</v>
      </c>
      <c r="C496" s="12"/>
      <c r="D496" s="12"/>
      <c r="E496" s="12"/>
      <c r="F496" s="12"/>
      <c r="G496" s="9" t="str">
        <f>สรุปงบ!D536</f>
        <v>คณะวิทยาศาสตร์และเทคโนโลยี</v>
      </c>
    </row>
    <row r="497" spans="1:7" s="4" customFormat="1" x14ac:dyDescent="0.2">
      <c r="A497" s="354">
        <v>13</v>
      </c>
      <c r="B497" s="340" t="str">
        <f>สรุปงบ!B537</f>
        <v>ศึกษาชีววิทยาของตาล</v>
      </c>
      <c r="C497" s="12"/>
      <c r="D497" s="12"/>
      <c r="E497" s="12"/>
      <c r="F497" s="12"/>
      <c r="G497" s="9" t="str">
        <f>สรุปงบ!D537</f>
        <v>คณะวิทยาศาสตร์และเทคโนโลยี</v>
      </c>
    </row>
    <row r="498" spans="1:7" s="4" customFormat="1" x14ac:dyDescent="0.2">
      <c r="A498" s="354">
        <v>14</v>
      </c>
      <c r="B498" s="340" t="str">
        <f>สรุปงบ!B538</f>
        <v>อบรมปฏิบัติการเพาะเลี้ยงเนื้อเยื่อพืช</v>
      </c>
      <c r="C498" s="12"/>
      <c r="D498" s="12"/>
      <c r="E498" s="12"/>
      <c r="F498" s="12"/>
      <c r="G498" s="9" t="str">
        <f>สรุปงบ!D538</f>
        <v>คณะวิทยาศาสตร์และเทคโนโลยี</v>
      </c>
    </row>
    <row r="499" spans="1:7" s="4" customFormat="1" x14ac:dyDescent="0.2">
      <c r="A499" s="354">
        <v>15</v>
      </c>
      <c r="B499" s="340" t="str">
        <f>สรุปงบ!B539</f>
        <v>ฝึกอบรมนักพฤกษศาสตร์รุ่นเยาว์ รุ่นที่ 7</v>
      </c>
      <c r="C499" s="12"/>
      <c r="D499" s="12"/>
      <c r="E499" s="12"/>
      <c r="F499" s="12"/>
      <c r="G499" s="9" t="str">
        <f>สรุปงบ!D539</f>
        <v>คณะวิทยาศาสตร์และเทคโนโลยี</v>
      </c>
    </row>
    <row r="500" spans="1:7" s="4" customFormat="1" x14ac:dyDescent="0.2">
      <c r="A500" s="354">
        <v>16</v>
      </c>
      <c r="B500" s="340" t="str">
        <f>สรุปงบ!B540</f>
        <v>ปรับปรุงศูนย์เรียนรู้ความหลากหลายทางชีวภาพ</v>
      </c>
      <c r="C500" s="12"/>
      <c r="D500" s="12"/>
      <c r="E500" s="12"/>
      <c r="F500" s="12"/>
      <c r="G500" s="9" t="str">
        <f>สรุปงบ!D540</f>
        <v>คณะวิทยาศาสตร์และเทคโนโลยี</v>
      </c>
    </row>
    <row r="501" spans="1:7" s="4" customFormat="1" x14ac:dyDescent="0.2">
      <c r="A501" s="354">
        <v>17</v>
      </c>
      <c r="B501" s="340" t="str">
        <f>สรุปงบ!B541</f>
        <v>บริหารจัดการและตั้งศูนย์การเรียนรู้เพื่อการพัฒนาป่าต้นน้ำชุมชนเขาแด่น และกลุ่มป่าแก่งกระจาน</v>
      </c>
      <c r="C501" s="12"/>
      <c r="D501" s="12"/>
      <c r="E501" s="12"/>
      <c r="F501" s="12"/>
      <c r="G501" s="9" t="str">
        <f>สรุปงบ!D541</f>
        <v>คณะมนุษยศาสตร์และสังคมศาสตร์</v>
      </c>
    </row>
    <row r="502" spans="1:7" s="4" customFormat="1" x14ac:dyDescent="0.2">
      <c r="A502" s="354">
        <v>18</v>
      </c>
      <c r="B502" s="340" t="str">
        <f>สรุปงบ!B542</f>
        <v>สร้างจิตสำนึกในการอนุรักษ์พันธุกรรมพืชให้เยาวชนและชุมชนในการรวบรมและรักษาพันธ์ไม้ของท้องถิ่น</v>
      </c>
      <c r="C502" s="12"/>
      <c r="D502" s="12"/>
      <c r="E502" s="12"/>
      <c r="F502" s="12"/>
      <c r="G502" s="9" t="str">
        <f>สรุปงบ!D542</f>
        <v>คณะวิทยาการจัดการ</v>
      </c>
    </row>
    <row r="503" spans="1:7" s="4" customFormat="1" x14ac:dyDescent="0.2">
      <c r="A503" s="354">
        <v>19</v>
      </c>
      <c r="B503" s="340" t="str">
        <f>สรุปงบ!B543</f>
        <v>การจัดตั้งศูนย์อนุรักษ์พันธุ์ผักพื้นบ้านและไม้ผลพื้นเมืองของจังหวัดเพชรบุรีแก่โรงเรียนองค์กรปกครองส่วนท้องถิ่นและชุมชน</v>
      </c>
      <c r="C503" s="12"/>
      <c r="D503" s="12"/>
      <c r="E503" s="12"/>
      <c r="F503" s="12"/>
      <c r="G503" s="9" t="str">
        <f>สรุปงบ!D543</f>
        <v>คณะวิทยาการจัดการ</v>
      </c>
    </row>
    <row r="504" spans="1:7" s="4" customFormat="1" x14ac:dyDescent="0.2">
      <c r="A504" s="354">
        <v>20</v>
      </c>
      <c r="B504" s="340" t="str">
        <f>สรุปงบ!B544</f>
        <v>การสร้างจิตสำนึกในการอนุรักษ์พันธุกรรมพืชผ่านเทคโนโลยีสารสนเทศและการสื่อสาร</v>
      </c>
      <c r="C504" s="12"/>
      <c r="D504" s="12"/>
      <c r="E504" s="12"/>
      <c r="F504" s="12"/>
      <c r="G504" s="9" t="str">
        <f>สรุปงบ!D544</f>
        <v>คณะครุศาสตร์</v>
      </c>
    </row>
    <row r="505" spans="1:7" s="4" customFormat="1" x14ac:dyDescent="0.2">
      <c r="A505" s="354">
        <v>21</v>
      </c>
      <c r="B505" s="340" t="str">
        <f>สรุปงบ!B545</f>
        <v>การสำรวจและเก็บรวบรวมข้อมูลวัฒนธรรมการใช้สมุนไพรจากตาลตามภูมิปัญญาท้องถิ่น</v>
      </c>
      <c r="C505" s="12"/>
      <c r="D505" s="12"/>
      <c r="E505" s="12"/>
      <c r="F505" s="12"/>
      <c r="G505" s="9" t="str">
        <f>สรุปงบ!D545</f>
        <v>คณะพยาบาลศาสตร์</v>
      </c>
    </row>
    <row r="506" spans="1:7" s="4" customFormat="1" x14ac:dyDescent="0.2">
      <c r="A506" s="354">
        <v>22</v>
      </c>
      <c r="B506" s="340" t="str">
        <f>สรุปงบ!B546</f>
        <v>การพัฒนาเภสัชภัณฑ์จากตาล</v>
      </c>
      <c r="C506" s="12"/>
      <c r="D506" s="12"/>
      <c r="E506" s="12"/>
      <c r="F506" s="12"/>
      <c r="G506" s="9" t="str">
        <f>สรุปงบ!D546</f>
        <v>คณะพยาบาลศาสตร์</v>
      </c>
    </row>
    <row r="507" spans="1:7" s="296" customFormat="1" x14ac:dyDescent="0.2">
      <c r="A507" s="356" t="s">
        <v>139</v>
      </c>
      <c r="B507" s="341" t="s">
        <v>19</v>
      </c>
      <c r="C507" s="295"/>
      <c r="D507" s="295"/>
      <c r="E507" s="295"/>
      <c r="F507" s="295"/>
      <c r="G507" s="295"/>
    </row>
    <row r="508" spans="1:7" s="4" customFormat="1" x14ac:dyDescent="0.2">
      <c r="A508" s="354">
        <v>1</v>
      </c>
      <c r="B508" s="342" t="str">
        <f>สรุปงบ!B549</f>
        <v>การพัฒนาโรงเรียนต้นแบบโรงเรียนขนาดเล็ก</v>
      </c>
      <c r="C508" s="12"/>
      <c r="D508" s="12"/>
      <c r="E508" s="12"/>
      <c r="F508" s="12"/>
      <c r="G508" s="10" t="str">
        <f>สรุปงบ!D549</f>
        <v>คณะครุศาสตร์</v>
      </c>
    </row>
    <row r="509" spans="1:7" s="4" customFormat="1" x14ac:dyDescent="0.2">
      <c r="A509" s="354">
        <v>2</v>
      </c>
      <c r="B509" s="342" t="str">
        <f>สรุปงบ!B550</f>
        <v>พัฒนาระบบการให้คำปรึกษาและการแนะแนว</v>
      </c>
      <c r="C509" s="12"/>
      <c r="D509" s="12"/>
      <c r="E509" s="12"/>
      <c r="F509" s="12"/>
      <c r="G509" s="10" t="str">
        <f>สรุปงบ!D550</f>
        <v>คณะครุศาสตร์</v>
      </c>
    </row>
    <row r="510" spans="1:7" s="4" customFormat="1" x14ac:dyDescent="0.2">
      <c r="A510" s="354">
        <v>3</v>
      </c>
      <c r="B510" s="342" t="str">
        <f>สรุปงบ!B551</f>
        <v>เสริมสร้างสมรรถนะความเป็นครู “บัณฑิตครูคืนถิ่น” โรงเรียนกองทุนการศึกษา</v>
      </c>
      <c r="C510" s="12"/>
      <c r="D510" s="12"/>
      <c r="E510" s="12"/>
      <c r="F510" s="12"/>
      <c r="G510" s="10" t="str">
        <f>สรุปงบ!D551</f>
        <v>คณะครุศาสตร์</v>
      </c>
    </row>
    <row r="511" spans="1:7" s="4" customFormat="1" x14ac:dyDescent="0.2">
      <c r="A511" s="354">
        <v>4</v>
      </c>
      <c r="B511" s="342" t="str">
        <f>สรุปงบ!B552</f>
        <v>ฝึกอบรมเชิงปฏิบัติการเทคโนโลยีนำเสนองานเพื่อการท่องเที่ยวและอาหารสำหรับบุคลากรทางการศึกษา</v>
      </c>
      <c r="C511" s="12"/>
      <c r="D511" s="12"/>
      <c r="E511" s="12"/>
      <c r="F511" s="12"/>
      <c r="G511" s="10" t="str">
        <f>สรุปงบ!D552</f>
        <v>คณะเทคโนโลยีสารสนเทศ</v>
      </c>
    </row>
    <row r="512" spans="1:7" s="4" customFormat="1" x14ac:dyDescent="0.2">
      <c r="A512" s="354">
        <v>5</v>
      </c>
      <c r="B512" s="342" t="str">
        <f>สรุปงบ!B553</f>
        <v>พัฒนาสื่อการสอนมัลติมีเดียสำหรับครูและบุคลากรทางการศึกษา</v>
      </c>
      <c r="C512" s="12"/>
      <c r="D512" s="12"/>
      <c r="E512" s="12"/>
      <c r="F512" s="12"/>
      <c r="G512" s="10" t="str">
        <f>สรุปงบ!D553</f>
        <v>คณะเทคโนโลยีสารสนเทศ</v>
      </c>
    </row>
    <row r="513" spans="1:7" s="4" customFormat="1" x14ac:dyDescent="0.2">
      <c r="A513" s="354">
        <v>6</v>
      </c>
      <c r="B513" s="342" t="str">
        <f>สรุปงบ!B554</f>
        <v>คลินิกคอมพิวเตอร์พัฒนาสื่อการสอน PBL สู่ STEM</v>
      </c>
      <c r="C513" s="12"/>
      <c r="D513" s="12"/>
      <c r="E513" s="12"/>
      <c r="F513" s="12"/>
      <c r="G513" s="10" t="str">
        <f>สรุปงบ!D554</f>
        <v>คณะเทคโนโลยีสารสนเทศ</v>
      </c>
    </row>
    <row r="514" spans="1:7" s="4" customFormat="1" x14ac:dyDescent="0.2">
      <c r="A514" s="354">
        <v>7</v>
      </c>
      <c r="B514" s="342" t="str">
        <f>สรุปงบ!B555</f>
        <v>ติวสอบ ONET ให้นักเรียนในเขตจังหวัดเพชรบุรี</v>
      </c>
      <c r="C514" s="12"/>
      <c r="D514" s="12"/>
      <c r="E514" s="12"/>
      <c r="F514" s="12"/>
      <c r="G514" s="10" t="str">
        <f>สรุปงบ!D555</f>
        <v>คณะมนุษยศาสตร์และสังคมศาสตร์</v>
      </c>
    </row>
    <row r="515" spans="1:7" s="4" customFormat="1" x14ac:dyDescent="0.2">
      <c r="A515" s="354">
        <v>8</v>
      </c>
      <c r="B515" s="342" t="str">
        <f>สรุปงบ!B556</f>
        <v>การพัฒนาทักษะการพูดภาษาอังกฤษเบื้องต้น</v>
      </c>
      <c r="C515" s="12"/>
      <c r="D515" s="12"/>
      <c r="E515" s="12"/>
      <c r="F515" s="12"/>
      <c r="G515" s="10" t="str">
        <f>สรุปงบ!D556</f>
        <v>คณะมนุษยศาสตร์และสังคมศาสตร์</v>
      </c>
    </row>
    <row r="516" spans="1:7" s="4" customFormat="1" x14ac:dyDescent="0.2">
      <c r="A516" s="354">
        <v>9</v>
      </c>
      <c r="B516" s="342" t="str">
        <f>สรุปงบ!B557</f>
        <v>การพัฒนาห้องสมุดเพื่อโรงเรียนกองทุนการศึกษา ระยะที่ 3</v>
      </c>
      <c r="C516" s="12"/>
      <c r="D516" s="12"/>
      <c r="E516" s="12"/>
      <c r="F516" s="12"/>
      <c r="G516" s="10" t="str">
        <f>สรุปงบ!D557</f>
        <v xml:space="preserve">สำนักวิทยบริการและเทคโนโลยีสารสนเทศ </v>
      </c>
    </row>
    <row r="517" spans="1:7" s="296" customFormat="1" x14ac:dyDescent="0.2">
      <c r="A517" s="356" t="s">
        <v>140</v>
      </c>
      <c r="B517" s="365" t="s">
        <v>133</v>
      </c>
      <c r="C517" s="295"/>
      <c r="D517" s="295"/>
      <c r="E517" s="295"/>
      <c r="F517" s="295"/>
      <c r="G517" s="295"/>
    </row>
    <row r="518" spans="1:7" s="4" customFormat="1" x14ac:dyDescent="0.2">
      <c r="A518" s="354">
        <v>1</v>
      </c>
      <c r="B518" s="366" t="str">
        <f>สรุปงบ!B559</f>
        <v>ยกระดับคุณภาพการเรียนรู้ภาษาอังกฤษของนักเรียนให้เทียบเท่าระดับสากล</v>
      </c>
      <c r="C518" s="12"/>
      <c r="D518" s="12"/>
      <c r="E518" s="12"/>
      <c r="F518" s="12"/>
      <c r="G518" s="367" t="str">
        <f>สรุปงบ!D559</f>
        <v>คณะมนุษยศาสตร์และสังคมศาสตร์</v>
      </c>
    </row>
    <row r="519" spans="1:7" s="296" customFormat="1" x14ac:dyDescent="0.2">
      <c r="A519" s="356" t="s">
        <v>141</v>
      </c>
      <c r="B519" s="368" t="s">
        <v>134</v>
      </c>
      <c r="C519" s="295"/>
      <c r="D519" s="295"/>
      <c r="E519" s="295"/>
      <c r="F519" s="295"/>
      <c r="G519" s="295"/>
    </row>
    <row r="520" spans="1:7" s="4" customFormat="1" x14ac:dyDescent="0.2">
      <c r="A520" s="354">
        <v>1</v>
      </c>
      <c r="B520" s="369" t="str">
        <f>สรุปงบ!B562</f>
        <v>การจัดทำแหล่งเรียนรู้แปลงเกษตรผสมผสานให้แก่โรงเรียนกองทุนการศึกษา</v>
      </c>
      <c r="C520" s="12"/>
      <c r="D520" s="12"/>
      <c r="E520" s="12"/>
      <c r="F520" s="12"/>
      <c r="G520" s="370" t="str">
        <f>สรุปงบ!D562</f>
        <v>คณะเทคโนโลยีการเกษตร</v>
      </c>
    </row>
    <row r="521" spans="1:7" s="4" customFormat="1" ht="43.5" x14ac:dyDescent="0.2">
      <c r="A521" s="354">
        <v>2</v>
      </c>
      <c r="B521" s="369" t="str">
        <f>สรุปงบ!B563</f>
        <v>การใช้กิจกรรม STEM ศึกษาเป็นฐานเพื่อพัฒนาทักษะการสอนครูเกษตรด้วยแหล่งเรียนรู้ในโรงเรียนโครงการกองทุนการศึกษา จ.เพชรบุรี</v>
      </c>
      <c r="C521" s="12"/>
      <c r="D521" s="12"/>
      <c r="E521" s="12"/>
      <c r="F521" s="12"/>
      <c r="G521" s="370" t="str">
        <f>สรุปงบ!D563</f>
        <v>คณะเทคโนโลยีการเกษตร</v>
      </c>
    </row>
    <row r="522" spans="1:7" s="4" customFormat="1" x14ac:dyDescent="0.2">
      <c r="A522" s="354">
        <v>3</v>
      </c>
      <c r="B522" s="369" t="str">
        <f>สรุปงบ!B564</f>
        <v>อบรมเชิงปฏิบัติการการอ่านภาษาไทยโดยใช้สื่อคอมพิวเตอร์ของนักเรียนโรงเรียนตำรวจตระเวนชายแดน</v>
      </c>
      <c r="C522" s="12"/>
      <c r="D522" s="12"/>
      <c r="E522" s="12"/>
      <c r="F522" s="12"/>
      <c r="G522" s="370" t="str">
        <f>สรุปงบ!D564</f>
        <v>คณะเทคโนโลยีสารสนเทศ</v>
      </c>
    </row>
    <row r="523" spans="1:7" s="4" customFormat="1" x14ac:dyDescent="0.2">
      <c r="A523" s="354">
        <v>4</v>
      </c>
      <c r="B523" s="369" t="str">
        <f>สรุปงบ!B565</f>
        <v>อบรมเชิงปฏิบัติการติดตั้งและซ่อมบำรุงเครื่องคอมพิวเตอร์ของครูโรงเรียนตำรวจตระเวนชายแดน</v>
      </c>
      <c r="C523" s="12"/>
      <c r="D523" s="12"/>
      <c r="E523" s="12"/>
      <c r="F523" s="12"/>
      <c r="G523" s="370" t="str">
        <f>สรุปงบ!D565</f>
        <v>คณะเทคโนโลยีสารสนเทศ</v>
      </c>
    </row>
    <row r="524" spans="1:7" s="4" customFormat="1" x14ac:dyDescent="0.2">
      <c r="A524" s="354">
        <v>5</v>
      </c>
      <c r="B524" s="369" t="str">
        <f>สรุปงบ!B566</f>
        <v>อบรมเชิงปฏิบัติการเพื่อนเพิ่มประสิทธิภาพการจัดการเรียนการสอนของครูตำรวจตระเวนชายแดน ประจำปี 2561</v>
      </c>
      <c r="C524" s="12"/>
      <c r="D524" s="12"/>
      <c r="E524" s="12"/>
      <c r="F524" s="12"/>
      <c r="G524" s="370" t="str">
        <f>สรุปงบ!D566</f>
        <v>สถาบันวิจัยและส่งเสริมศิลปวัฒนธรรม</v>
      </c>
    </row>
    <row r="525" spans="1:7" s="4" customFormat="1" x14ac:dyDescent="0.2">
      <c r="A525" s="354">
        <v>6</v>
      </c>
      <c r="B525" s="369" t="str">
        <f>สรุปงบ!B567</f>
        <v>ขับเคลื่อนกิจกรรมโรงเรียนตำรวจตระเวนชายแดนตามแนวพระราชดำริ</v>
      </c>
      <c r="C525" s="12"/>
      <c r="D525" s="12"/>
      <c r="E525" s="12"/>
      <c r="F525" s="12"/>
      <c r="G525" s="370" t="str">
        <f>สรุปงบ!D567</f>
        <v>สถาบันวิจัยและส่งเสริมศิลปวัฒนธรรม</v>
      </c>
    </row>
    <row r="526" spans="1:7" s="4" customFormat="1" x14ac:dyDescent="0.2">
      <c r="A526" s="354">
        <v>7</v>
      </c>
      <c r="B526" s="369" t="str">
        <f>สรุปงบ!B568</f>
        <v>ขับเคลื่อนและติดตามโรงเรียนกองทุนการศึกษาจังหวัดเพชรบุรีและประจวบคีรีขันธ์</v>
      </c>
      <c r="C526" s="12"/>
      <c r="D526" s="12"/>
      <c r="E526" s="12"/>
      <c r="F526" s="12"/>
      <c r="G526" s="370" t="str">
        <f>สรุปงบ!D568</f>
        <v>สถาบันวิจัยและส่งเสริมศิลปวัฒนธรรม</v>
      </c>
    </row>
    <row r="527" spans="1:7" s="4" customFormat="1" x14ac:dyDescent="0.2">
      <c r="A527" s="354">
        <v>8</v>
      </c>
      <c r="B527" s="369" t="str">
        <f>สรุปงบ!B569</f>
        <v>พัฒนาทักษะการอ่านของนักเรียนโครงเรียนตำรวจตระเวนชายแดน</v>
      </c>
      <c r="C527" s="12"/>
      <c r="D527" s="12"/>
      <c r="E527" s="12"/>
      <c r="F527" s="12"/>
      <c r="G527" s="370" t="str">
        <f>สรุปงบ!D569</f>
        <v>สถาบันวิจัยและส่งเสริมศิลปวัฒนธรรม</v>
      </c>
    </row>
    <row r="528" spans="1:7" s="4" customFormat="1" x14ac:dyDescent="0.2">
      <c r="A528" s="354">
        <v>9</v>
      </c>
      <c r="B528" s="369" t="str">
        <f>สรุปงบ!B570</f>
        <v xml:space="preserve">ค่ายวิชาการเพื่อการพัฒนาผลสัมกฤธิ์ทางการเรียนโรงเรียนกองทุนการศึกษาจังหวัดเพชรบุรีและประจวบคีรีขันธ์ </v>
      </c>
      <c r="C528" s="12"/>
      <c r="D528" s="12"/>
      <c r="E528" s="12"/>
      <c r="F528" s="12"/>
      <c r="G528" s="370" t="str">
        <f>สรุปงบ!D570</f>
        <v>สถาบันวิจัยและส่งเสริมศิลปวัฒนธรรม</v>
      </c>
    </row>
    <row r="529" spans="1:7" s="296" customFormat="1" x14ac:dyDescent="0.2">
      <c r="A529" s="356" t="s">
        <v>21</v>
      </c>
      <c r="B529" s="341" t="s">
        <v>135</v>
      </c>
      <c r="C529" s="295"/>
      <c r="D529" s="295"/>
      <c r="E529" s="295"/>
      <c r="F529" s="295"/>
      <c r="G529" s="295"/>
    </row>
    <row r="530" spans="1:7" s="4" customFormat="1" x14ac:dyDescent="0.2">
      <c r="A530" s="354">
        <v>1</v>
      </c>
      <c r="B530" s="342" t="str">
        <f>สรุปงบ!B573</f>
        <v>การป้องกันกำจัดแมลงศัตรูมะพร้าว แบบยั่งยืน</v>
      </c>
      <c r="C530" s="12"/>
      <c r="D530" s="12"/>
      <c r="E530" s="12"/>
      <c r="F530" s="12"/>
      <c r="G530" s="10" t="str">
        <f>สรุปงบ!D573</f>
        <v>คณะเทคโนโลยีการเกษตร</v>
      </c>
    </row>
    <row r="531" spans="1:7" s="4" customFormat="1" x14ac:dyDescent="0.2">
      <c r="A531" s="354">
        <v>2</v>
      </c>
      <c r="B531" s="342" t="str">
        <f>สรุปงบ!B574</f>
        <v>การสร้างต้นแบบกิจกรรมการดำเนินชีวิตตามหลักปรัชญาเศรษฐิจของชาวกระเหรี่ยง บ้านปาเกอะญอ อ.แก่งกระจาน จ.เพชรบุรี</v>
      </c>
      <c r="C531" s="12"/>
      <c r="D531" s="12"/>
      <c r="E531" s="12"/>
      <c r="F531" s="12"/>
      <c r="G531" s="10" t="str">
        <f>สรุปงบ!D574</f>
        <v>คณะมนุษยศาสตร์และสังคมศาสตร์</v>
      </c>
    </row>
    <row r="532" spans="1:7" s="4" customFormat="1" x14ac:dyDescent="0.2">
      <c r="A532" s="354">
        <v>3</v>
      </c>
      <c r="B532" s="342" t="str">
        <f>สรุปงบ!B575</f>
        <v>พัฒนาองค์ความรู้ เศษฐกิจฐานรากและทุนชุมชนในครัวเรือนน้อมนำปรัชญาเศษฐกิจพอเพียงในจังหวัดเพชรบุรี</v>
      </c>
      <c r="C532" s="12"/>
      <c r="D532" s="12"/>
      <c r="E532" s="12"/>
      <c r="F532" s="12"/>
      <c r="G532" s="10" t="str">
        <f>สรุปงบ!D575</f>
        <v>คณะมนุษยศาสตร์และสังคมศาสตร์</v>
      </c>
    </row>
    <row r="533" spans="1:7" s="4" customFormat="1" x14ac:dyDescent="0.2">
      <c r="A533" s="354">
        <v>4</v>
      </c>
      <c r="B533" s="342" t="str">
        <f>สรุปงบ!B576</f>
        <v>พัฒนาวิสาหกิจชุมชนจากมะพร้าวใน จ.ประจวบคีรีขันธ์</v>
      </c>
      <c r="C533" s="12"/>
      <c r="D533" s="12"/>
      <c r="E533" s="12"/>
      <c r="F533" s="12"/>
      <c r="G533" s="10" t="str">
        <f>สรุปงบ!D576</f>
        <v>คณะมนุษยศาสตร์และสังคมศาสตร์</v>
      </c>
    </row>
    <row r="534" spans="1:7" s="14" customFormat="1" x14ac:dyDescent="0.2">
      <c r="A534" s="350">
        <v>5.2</v>
      </c>
      <c r="B534" s="345" t="s">
        <v>142</v>
      </c>
      <c r="C534" s="13"/>
      <c r="D534" s="13"/>
      <c r="E534" s="13"/>
      <c r="F534" s="13"/>
      <c r="G534" s="13"/>
    </row>
    <row r="535" spans="1:7" s="296" customFormat="1" x14ac:dyDescent="0.2">
      <c r="A535" s="356" t="s">
        <v>144</v>
      </c>
      <c r="B535" s="341" t="s">
        <v>143</v>
      </c>
      <c r="C535" s="295"/>
      <c r="D535" s="295"/>
      <c r="E535" s="295"/>
      <c r="F535" s="295"/>
      <c r="G535" s="295"/>
    </row>
    <row r="536" spans="1:7" s="4" customFormat="1" x14ac:dyDescent="0.2">
      <c r="A536" s="354">
        <v>1</v>
      </c>
      <c r="B536" s="342" t="str">
        <f>สรุปงบ!B579</f>
        <v>หนุนเสริมเศษฐกิจสร้างสรรค์ตลาด “ท่าย์น้ำข้ามภพ” อ.ท่ายาง จ.เพชรบุรี</v>
      </c>
      <c r="C536" s="12"/>
      <c r="D536" s="12"/>
      <c r="E536" s="12"/>
      <c r="F536" s="12"/>
      <c r="G536" s="10" t="str">
        <f>สรุปงบ!D579</f>
        <v>คณะวิทยาการจัดการ</v>
      </c>
    </row>
    <row r="537" spans="1:7" s="4" customFormat="1" x14ac:dyDescent="0.2">
      <c r="A537" s="354">
        <v>2</v>
      </c>
      <c r="B537" s="342" t="str">
        <f>สรุปงบ!B580</f>
        <v>การพัฒนาผลิตภัณฑ์เต้าหู้ปลาจากเนื้อปลาสีกุนข้างเหลือง</v>
      </c>
      <c r="C537" s="12"/>
      <c r="D537" s="12"/>
      <c r="E537" s="12"/>
      <c r="F537" s="12"/>
      <c r="G537" s="10" t="str">
        <f>สรุปงบ!D580</f>
        <v>คณะเทคโนโลยีการเกษตร</v>
      </c>
    </row>
    <row r="538" spans="1:7" s="4" customFormat="1" x14ac:dyDescent="0.2">
      <c r="A538" s="354">
        <v>3</v>
      </c>
      <c r="B538" s="342" t="str">
        <f>สรุปงบ!B581</f>
        <v>การแปรรูปเนื้อปลาเพื่อเพิ่มมูลค่า</v>
      </c>
      <c r="C538" s="12"/>
      <c r="D538" s="12"/>
      <c r="E538" s="12"/>
      <c r="F538" s="12"/>
      <c r="G538" s="10" t="str">
        <f>สรุปงบ!D581</f>
        <v>คณะเทคโนโลยีการเกษตร</v>
      </c>
    </row>
    <row r="539" spans="1:7" s="4" customFormat="1" x14ac:dyDescent="0.2">
      <c r="A539" s="354">
        <v>4</v>
      </c>
      <c r="B539" s="342" t="str">
        <f>สรุปงบ!B582</f>
        <v>พัฒนาซอฟต์แวร์ต้นแบบระบบสารสนเทศติดตามสุขภาพชุมชนตามสภาพกายภาพท้องถื่นผ่าน Google Map (ต่อเนื่อง)</v>
      </c>
      <c r="C539" s="12"/>
      <c r="D539" s="12"/>
      <c r="E539" s="12"/>
      <c r="F539" s="12"/>
      <c r="G539" s="10" t="str">
        <f>สรุปงบ!D582</f>
        <v>คณะเทคโนโลยีสารสนเทศ</v>
      </c>
    </row>
    <row r="540" spans="1:7" s="4" customFormat="1" ht="43.5" x14ac:dyDescent="0.2">
      <c r="A540" s="354">
        <v>5</v>
      </c>
      <c r="B540" s="342" t="str">
        <f>สรุปงบ!B583</f>
        <v>การบูรณาการงานวิจัยภูมิปัญญาไทยในการส่งเสริมสุขภาพผู้สูงอายุ เพื่อสร้างชุมชนต้นแบบด้านสุขภาวะของผู้สูงอายุตำบลหาดเจ้าสำราญ</v>
      </c>
      <c r="C540" s="12"/>
      <c r="D540" s="12"/>
      <c r="E540" s="12"/>
      <c r="F540" s="12"/>
      <c r="G540" s="10" t="str">
        <f>สรุปงบ!D583</f>
        <v>คณะพยาบาลศาสตร์</v>
      </c>
    </row>
    <row r="541" spans="1:7" s="14" customFormat="1" x14ac:dyDescent="0.2">
      <c r="A541" s="350">
        <v>5.3</v>
      </c>
      <c r="B541" s="345" t="s">
        <v>145</v>
      </c>
      <c r="C541" s="13"/>
      <c r="D541" s="13"/>
      <c r="E541" s="13"/>
      <c r="F541" s="13"/>
      <c r="G541" s="13"/>
    </row>
    <row r="542" spans="1:7" s="296" customFormat="1" x14ac:dyDescent="0.2">
      <c r="A542" s="356" t="s">
        <v>147</v>
      </c>
      <c r="B542" s="341" t="s">
        <v>146</v>
      </c>
      <c r="C542" s="295"/>
      <c r="D542" s="295"/>
      <c r="E542" s="295"/>
      <c r="F542" s="295"/>
      <c r="G542" s="295"/>
    </row>
    <row r="543" spans="1:7" s="4" customFormat="1" x14ac:dyDescent="0.2">
      <c r="A543" s="354">
        <v>1</v>
      </c>
      <c r="B543" s="342" t="str">
        <f>สรุปงบ!B586</f>
        <v>การพัฒนาผลิตภัณฑ์นมกล้วยหอมทองเสริมใยอาหาร</v>
      </c>
      <c r="C543" s="12"/>
      <c r="D543" s="12"/>
      <c r="E543" s="12"/>
      <c r="F543" s="12"/>
      <c r="G543" s="10" t="str">
        <f>สรุปงบ!D586</f>
        <v>คณะเทคโนโลยีการเกษตร</v>
      </c>
    </row>
    <row r="544" spans="1:7" s="4" customFormat="1" x14ac:dyDescent="0.2">
      <c r="A544" s="354">
        <v>2</v>
      </c>
      <c r="B544" s="342" t="str">
        <f>สรุปงบ!B587</f>
        <v>การส่งเสริมการขายและการแปรรูปผลผลิตทางการเกษตร</v>
      </c>
      <c r="C544" s="12"/>
      <c r="D544" s="12"/>
      <c r="E544" s="12"/>
      <c r="F544" s="12"/>
      <c r="G544" s="10" t="str">
        <f>สรุปงบ!D587</f>
        <v>คณะมนุษยศาสตร์และสังคมศาสตร์</v>
      </c>
    </row>
    <row r="545" spans="1:7" s="4" customFormat="1" x14ac:dyDescent="0.2">
      <c r="A545" s="354">
        <v>3</v>
      </c>
      <c r="B545" s="342" t="str">
        <f>สรุปงบ!B588</f>
        <v>ปราชญ์ชาวบ้านสอนงานภูมิปัญญา เพื่อพัฒนาผลิตภัณฑ์</v>
      </c>
      <c r="C545" s="12"/>
      <c r="D545" s="12"/>
      <c r="E545" s="12"/>
      <c r="F545" s="12"/>
      <c r="G545" s="10" t="str">
        <f>สรุปงบ!D588</f>
        <v>คณะมนุษยศาสตร์และสังคมศาสตร์</v>
      </c>
    </row>
    <row r="546" spans="1:7" s="4" customFormat="1" x14ac:dyDescent="0.2">
      <c r="A546" s="354">
        <v>4</v>
      </c>
      <c r="B546" s="342" t="str">
        <f>สรุปงบ!B589</f>
        <v>พัฒนาบรรจุภัณฑ์กลุ่มวิสาหกิจชุมชนบ้านสาระเห็ด</v>
      </c>
      <c r="C546" s="12"/>
      <c r="D546" s="12"/>
      <c r="E546" s="12"/>
      <c r="F546" s="12"/>
      <c r="G546" s="10" t="str">
        <f>สรุปงบ!D589</f>
        <v>สถาบันวิจัยและส่งเสริมศิลปวัฒนธรรม</v>
      </c>
    </row>
    <row r="547" spans="1:7" s="14" customFormat="1" x14ac:dyDescent="0.2">
      <c r="A547" s="350">
        <v>5.4</v>
      </c>
      <c r="B547" s="345" t="s">
        <v>148</v>
      </c>
      <c r="C547" s="13"/>
      <c r="D547" s="13"/>
      <c r="E547" s="13"/>
      <c r="F547" s="13"/>
      <c r="G547" s="13"/>
    </row>
    <row r="548" spans="1:7" s="296" customFormat="1" x14ac:dyDescent="0.2">
      <c r="A548" s="356" t="s">
        <v>149</v>
      </c>
      <c r="B548" s="341" t="s">
        <v>22</v>
      </c>
      <c r="C548" s="295"/>
      <c r="D548" s="295"/>
      <c r="E548" s="295"/>
      <c r="F548" s="295"/>
      <c r="G548" s="295"/>
    </row>
    <row r="549" spans="1:7" s="4" customFormat="1" x14ac:dyDescent="0.2">
      <c r="A549" s="354">
        <v>1</v>
      </c>
      <c r="B549" s="342" t="str">
        <f>สรุปงบ!B592</f>
        <v>การพัฒนาพิพิธภัณฑ์การเกษตรที่มีชีวิต</v>
      </c>
      <c r="C549" s="12"/>
      <c r="D549" s="12"/>
      <c r="E549" s="12"/>
      <c r="F549" s="12"/>
      <c r="G549" s="10" t="str">
        <f>สรุปงบ!D592</f>
        <v>คณะเทคโนโลยีการเกษตร</v>
      </c>
    </row>
    <row r="550" spans="1:7" s="4" customFormat="1" x14ac:dyDescent="0.2">
      <c r="A550" s="354">
        <v>2</v>
      </c>
      <c r="B550" s="342" t="str">
        <f>สรุปงบ!B593</f>
        <v>พัฒนาฐานข้อมูลถูมิปัญญาท้องถิ่นบนฐานเทคโนโลยีเว็บ</v>
      </c>
      <c r="C550" s="12"/>
      <c r="D550" s="12"/>
      <c r="E550" s="12"/>
      <c r="F550" s="12"/>
      <c r="G550" s="10" t="str">
        <f>สรุปงบ!D593</f>
        <v>คณะเทคโนโลยีสารสนเทศ</v>
      </c>
    </row>
    <row r="551" spans="1:7" s="4" customFormat="1" x14ac:dyDescent="0.2">
      <c r="A551" s="354">
        <v>3</v>
      </c>
      <c r="B551" s="342" t="str">
        <f>สรุปงบ!B594</f>
        <v>สร้างศูนย์การเรียนรู้ภูมิปัญญาการแพทย์แผนไทยของท้องถิ่น</v>
      </c>
      <c r="C551" s="12"/>
      <c r="D551" s="12"/>
      <c r="E551" s="12"/>
      <c r="F551" s="12"/>
      <c r="G551" s="10" t="str">
        <f>สรุปงบ!D594</f>
        <v>คณะพยาบาลศาสตร์</v>
      </c>
    </row>
    <row r="552" spans="1:7" s="4" customFormat="1" x14ac:dyDescent="0.2">
      <c r="A552" s="354">
        <v>4</v>
      </c>
      <c r="B552" s="342" t="str">
        <f>สรุปงบ!B595</f>
        <v>จัดตั้งศูนย์การเรียนรู้พิพิธภัณฑ์ สมุนไพรและภูมิปัญญาท้องถิ่น จังหวัดเพชรบุรี</v>
      </c>
      <c r="C552" s="12"/>
      <c r="D552" s="12"/>
      <c r="E552" s="12"/>
      <c r="F552" s="12"/>
      <c r="G552" s="10" t="str">
        <f>สรุปงบ!D595</f>
        <v>คณะพยาบาลศาสตร์</v>
      </c>
    </row>
    <row r="553" spans="1:7" s="4" customFormat="1" x14ac:dyDescent="0.2">
      <c r="A553" s="354">
        <v>5</v>
      </c>
      <c r="B553" s="342" t="str">
        <f>สรุปงบ!B596</f>
        <v>พัฒนาศูนย์การเรียนรู้ เรื่องดนตรีกะเหรี่ยง</v>
      </c>
      <c r="C553" s="12"/>
      <c r="D553" s="12"/>
      <c r="E553" s="12"/>
      <c r="F553" s="12"/>
      <c r="G553" s="10" t="str">
        <f>สรุปงบ!D596</f>
        <v>คณะมนุษยศาสตร์และสังคมศาสตร์</v>
      </c>
    </row>
    <row r="554" spans="1:7" s="296" customFormat="1" x14ac:dyDescent="0.2">
      <c r="A554" s="356" t="s">
        <v>150</v>
      </c>
      <c r="B554" s="339" t="s">
        <v>23</v>
      </c>
      <c r="C554" s="295"/>
      <c r="D554" s="295"/>
      <c r="E554" s="295"/>
      <c r="F554" s="295"/>
      <c r="G554" s="295"/>
    </row>
    <row r="555" spans="1:7" s="4" customFormat="1" x14ac:dyDescent="0.2">
      <c r="A555" s="354">
        <v>1</v>
      </c>
      <c r="B555" s="340" t="str">
        <f>สรุปงบ!B599</f>
        <v>อบรมให้ความรู้การละเล่นพื้นเมืองไทยสำหรับเด็ก</v>
      </c>
      <c r="C555" s="12"/>
      <c r="D555" s="12"/>
      <c r="E555" s="12"/>
      <c r="F555" s="12"/>
      <c r="G555" s="9" t="str">
        <f>สรุปงบ!D599</f>
        <v>คณะครุศาสตร์</v>
      </c>
    </row>
    <row r="556" spans="1:7" s="4" customFormat="1" x14ac:dyDescent="0.2">
      <c r="A556" s="354">
        <v>2</v>
      </c>
      <c r="B556" s="340" t="str">
        <f>สรุปงบ!B600</f>
        <v>อัตลักษณ์ภาษาศิลป์ กับศิลปะ ศิลปินบนถิ่นไทย</v>
      </c>
      <c r="C556" s="12"/>
      <c r="D556" s="12"/>
      <c r="E556" s="12"/>
      <c r="F556" s="12"/>
      <c r="G556" s="9" t="str">
        <f>สรุปงบ!D600</f>
        <v>คณะเทคโนโลยีการเกษตร</v>
      </c>
    </row>
    <row r="557" spans="1:7" s="4" customFormat="1" x14ac:dyDescent="0.2">
      <c r="A557" s="354">
        <v>3</v>
      </c>
      <c r="B557" s="340" t="str">
        <f>สรุปงบ!B601</f>
        <v>แทงหยวกเกษตร</v>
      </c>
      <c r="C557" s="12"/>
      <c r="D557" s="12"/>
      <c r="E557" s="12"/>
      <c r="F557" s="12"/>
      <c r="G557" s="9" t="str">
        <f>สรุปงบ!D601</f>
        <v>คณะเทคโนโลยีการเกษตร</v>
      </c>
    </row>
    <row r="558" spans="1:7" s="4" customFormat="1" x14ac:dyDescent="0.2">
      <c r="A558" s="354">
        <v>4</v>
      </c>
      <c r="B558" s="340" t="str">
        <f>สรุปงบ!B602</f>
        <v>วัวเทียมเกวียนแห่เทียนพรรษา</v>
      </c>
      <c r="C558" s="12"/>
      <c r="D558" s="12"/>
      <c r="E558" s="12"/>
      <c r="F558" s="12"/>
      <c r="G558" s="9" t="str">
        <f>สรุปงบ!D602</f>
        <v>คณะเทคโนโลยีการเกษตร</v>
      </c>
    </row>
    <row r="559" spans="1:7" s="4" customFormat="1" x14ac:dyDescent="0.2">
      <c r="A559" s="354">
        <v>5</v>
      </c>
      <c r="B559" s="340" t="str">
        <f>สรุปงบ!B603</f>
        <v>พัฒนาผลิตภัณฑ์จากไม้จากชุมชนหนองปรง</v>
      </c>
      <c r="C559" s="12"/>
      <c r="D559" s="12"/>
      <c r="E559" s="12"/>
      <c r="F559" s="12"/>
      <c r="G559" s="9" t="str">
        <f>สรุปงบ!D603</f>
        <v>คณะมนุษยศาสตร์และสังคมศาสตร์</v>
      </c>
    </row>
    <row r="560" spans="1:7" s="4" customFormat="1" x14ac:dyDescent="0.2">
      <c r="A560" s="354">
        <v>6</v>
      </c>
      <c r="B560" s="340" t="str">
        <f>สรุปงบ!B604</f>
        <v>การอนุรักษ์สืบทอดการแสดงละครชาตรีเมืองเพชรบุรี</v>
      </c>
      <c r="C560" s="12"/>
      <c r="D560" s="12"/>
      <c r="E560" s="12"/>
      <c r="F560" s="12"/>
      <c r="G560" s="9" t="str">
        <f>สรุปงบ!D604</f>
        <v>คณะมนุษยศาสตร์และสังคมศาสตร์</v>
      </c>
    </row>
    <row r="561" spans="1:7" s="4" customFormat="1" x14ac:dyDescent="0.2">
      <c r="A561" s="354">
        <v>7</v>
      </c>
      <c r="B561" s="340" t="str">
        <f>สรุปงบ!B605</f>
        <v>สืบสานตำนานศิลปวัฒนธรรมท้องถิ่นเมืองเพชรบุรีและวัฒนธรรมไทยของคณะวิทยาการจัดการ</v>
      </c>
      <c r="C561" s="12"/>
      <c r="D561" s="12"/>
      <c r="E561" s="12"/>
      <c r="F561" s="12"/>
      <c r="G561" s="9" t="str">
        <f>สรุปงบ!D605</f>
        <v>คณะวิทยาการจัดการ</v>
      </c>
    </row>
    <row r="562" spans="1:7" s="4" customFormat="1" x14ac:dyDescent="0.2">
      <c r="A562" s="354">
        <v>8</v>
      </c>
      <c r="B562" s="340" t="str">
        <f>สรุปงบ!B606</f>
        <v>สือสานน้ำตาลโตนดเมืองเพชร</v>
      </c>
      <c r="C562" s="12"/>
      <c r="D562" s="12"/>
      <c r="E562" s="12"/>
      <c r="F562" s="12"/>
      <c r="G562" s="9" t="str">
        <f>สรุปงบ!D606</f>
        <v>คณะวิทยาศาสตร์และเทคโนโลยี</v>
      </c>
    </row>
    <row r="563" spans="1:7" s="4" customFormat="1" x14ac:dyDescent="0.2">
      <c r="A563" s="354">
        <v>9</v>
      </c>
      <c r="B563" s="340" t="str">
        <f>สรุปงบ!B607</f>
        <v>ขับเคลื่อนระบบและกลไกและกระบวนการจัดกิจกรรมการทำนุบำรุงศิลปวัฒนธรรม</v>
      </c>
      <c r="C563" s="12"/>
      <c r="D563" s="12"/>
      <c r="E563" s="12"/>
      <c r="F563" s="12"/>
      <c r="G563" s="9" t="str">
        <f>สรุปงบ!D607</f>
        <v>สถาบันวิจัยและส่งเสริมศิลปวัฒนธรรม</v>
      </c>
    </row>
    <row r="564" spans="1:7" s="4" customFormat="1" x14ac:dyDescent="0.2">
      <c r="A564" s="354">
        <v>10</v>
      </c>
      <c r="B564" s="340" t="str">
        <f>สรุปงบ!B608</f>
        <v>การพัฒนาองค์ความรู้สู่การสร้างมาตราฐานงานัฒนธรรม</v>
      </c>
      <c r="C564" s="12"/>
      <c r="D564" s="12"/>
      <c r="E564" s="12"/>
      <c r="F564" s="12"/>
      <c r="G564" s="9" t="str">
        <f>สรุปงบ!D608</f>
        <v>สถาบันวิจัยและส่งเสริมศิลปวัฒนธรรม</v>
      </c>
    </row>
    <row r="565" spans="1:7" s="4" customFormat="1" x14ac:dyDescent="0.2">
      <c r="A565" s="354">
        <v>11</v>
      </c>
      <c r="B565" s="340" t="str">
        <f>สรุปงบ!B609</f>
        <v>ศึกษาธรรมาสน์เมืองเพชร</v>
      </c>
      <c r="C565" s="12"/>
      <c r="D565" s="12"/>
      <c r="E565" s="12"/>
      <c r="F565" s="12"/>
      <c r="G565" s="9" t="str">
        <f>สรุปงบ!D609</f>
        <v>สถาบันวิจัยและส่งเสริมศิลปวัฒนธรรม</v>
      </c>
    </row>
    <row r="566" spans="1:7" s="4" customFormat="1" x14ac:dyDescent="0.2">
      <c r="A566" s="354">
        <v>12</v>
      </c>
      <c r="B566" s="340" t="str">
        <f>สรุปงบ!B610</f>
        <v>จัดทำวารสาร “ลุ่มน้ำเพชรบุรี”</v>
      </c>
      <c r="C566" s="12"/>
      <c r="D566" s="12"/>
      <c r="E566" s="12"/>
      <c r="F566" s="12"/>
      <c r="G566" s="9" t="str">
        <f>สรุปงบ!D610</f>
        <v>สถาบันวิจัยและส่งเสริมศิลปวัฒนธรรม</v>
      </c>
    </row>
    <row r="567" spans="1:7" s="4" customFormat="1" x14ac:dyDescent="0.2">
      <c r="A567" s="354">
        <v>13</v>
      </c>
      <c r="B567" s="340" t="str">
        <f>สรุปงบ!B611</f>
        <v>ประเพณีท้ายสงกรานต์ มหาวิทยาลัยราชภัฎเพชรบุรี</v>
      </c>
      <c r="C567" s="12"/>
      <c r="D567" s="12"/>
      <c r="E567" s="12"/>
      <c r="F567" s="12"/>
      <c r="G567" s="9" t="str">
        <f>สรุปงบ!D611</f>
        <v>สถาบันวิจัยและส่งเสริมศิลปวัฒนธรรม</v>
      </c>
    </row>
    <row r="568" spans="1:7" s="296" customFormat="1" x14ac:dyDescent="0.2">
      <c r="A568" s="356" t="s">
        <v>151</v>
      </c>
      <c r="B568" s="339" t="s">
        <v>24</v>
      </c>
      <c r="C568" s="295"/>
      <c r="D568" s="295"/>
      <c r="E568" s="295"/>
      <c r="F568" s="295"/>
      <c r="G568" s="295"/>
    </row>
    <row r="569" spans="1:7" s="4" customFormat="1" x14ac:dyDescent="0.2">
      <c r="A569" s="354">
        <v>1</v>
      </c>
      <c r="B569" s="340" t="str">
        <f>สรุปงบ!B614</f>
        <v xml:space="preserve">มหกรรมศิลปวัฒนธรรมอาเซียน ครั้งที่7 </v>
      </c>
      <c r="C569" s="12"/>
      <c r="D569" s="12"/>
      <c r="E569" s="12"/>
      <c r="F569" s="12"/>
      <c r="G569" s="9" t="str">
        <f>สรุปงบ!D614</f>
        <v>คณะเทคโนโลยีการเกษตร</v>
      </c>
    </row>
    <row r="570" spans="1:7" s="4" customFormat="1" x14ac:dyDescent="0.2">
      <c r="A570" s="354">
        <v>2</v>
      </c>
      <c r="B570" s="340" t="str">
        <f>สรุปงบ!B615</f>
        <v>งานมหกรรมศิลปวัฒนธรรมอาเซียนสัมพันธ์เฉลิมพระเกียรติ ครั้งที่ 7</v>
      </c>
      <c r="C570" s="12"/>
      <c r="D570" s="12"/>
      <c r="E570" s="12"/>
      <c r="F570" s="12"/>
      <c r="G570" s="9" t="str">
        <f>สรุปงบ!D615</f>
        <v>สถาบันวิจัยและส่งเสริมศิลปวัฒนธรรม</v>
      </c>
    </row>
    <row r="571" spans="1:7" s="349" customFormat="1" x14ac:dyDescent="0.2">
      <c r="A571" s="346">
        <v>6</v>
      </c>
      <c r="B571" s="347" t="s">
        <v>73</v>
      </c>
      <c r="C571" s="348"/>
      <c r="D571" s="348"/>
      <c r="E571" s="348"/>
      <c r="F571" s="348"/>
      <c r="G571" s="348"/>
    </row>
    <row r="572" spans="1:7" s="14" customFormat="1" ht="43.5" x14ac:dyDescent="0.2">
      <c r="A572" s="350">
        <v>6.1</v>
      </c>
      <c r="B572" s="345" t="s">
        <v>152</v>
      </c>
      <c r="C572" s="13"/>
      <c r="D572" s="13"/>
      <c r="E572" s="13"/>
      <c r="F572" s="13"/>
      <c r="G572" s="13"/>
    </row>
    <row r="573" spans="1:7" s="296" customFormat="1" x14ac:dyDescent="0.2">
      <c r="A573" s="356" t="s">
        <v>154</v>
      </c>
      <c r="B573" s="341" t="s">
        <v>153</v>
      </c>
      <c r="C573" s="295"/>
      <c r="D573" s="295"/>
      <c r="E573" s="295"/>
      <c r="F573" s="295"/>
      <c r="G573" s="295"/>
    </row>
    <row r="574" spans="1:7" s="4" customFormat="1" x14ac:dyDescent="0.2">
      <c r="A574" s="354">
        <v>1</v>
      </c>
      <c r="B574" s="342" t="str">
        <f>สรุปงบ!B618</f>
        <v>การประชุมสร้างเครือข่ายและแลกเปลี่ยนเรียนรู้ด้านการประกันคุณภาพ</v>
      </c>
      <c r="C574" s="12"/>
      <c r="D574" s="12"/>
      <c r="E574" s="12"/>
      <c r="F574" s="12"/>
      <c r="G574" s="10" t="str">
        <f>สรุปงบ!D618</f>
        <v>สำนักส่งเสริมวิชาการและงานทะเบียน</v>
      </c>
    </row>
    <row r="575" spans="1:7" s="4" customFormat="1" x14ac:dyDescent="0.2">
      <c r="A575" s="354">
        <v>2</v>
      </c>
      <c r="B575" s="342" t="str">
        <f>สรุปงบ!B619</f>
        <v>พัฒนาระบบบริหารจัดการคุณภาพการศึกษาเพื่อการดำเนินงานที่เป็นเลิศ (EdPEx)</v>
      </c>
      <c r="C575" s="12"/>
      <c r="D575" s="12"/>
      <c r="E575" s="12"/>
      <c r="F575" s="12"/>
      <c r="G575" s="10" t="str">
        <f>สรุปงบ!D619</f>
        <v>สำนักส่งเสริมวิชาการและงานทะเบียน</v>
      </c>
    </row>
    <row r="576" spans="1:7" s="296" customFormat="1" x14ac:dyDescent="0.2">
      <c r="A576" s="356" t="s">
        <v>155</v>
      </c>
      <c r="B576" s="341" t="s">
        <v>25</v>
      </c>
      <c r="C576" s="295"/>
      <c r="D576" s="295"/>
      <c r="E576" s="295"/>
      <c r="F576" s="295"/>
      <c r="G576" s="295"/>
    </row>
    <row r="577" spans="1:7" s="4" customFormat="1" x14ac:dyDescent="0.2">
      <c r="A577" s="354">
        <v>1</v>
      </c>
      <c r="B577" s="342" t="str">
        <f>สรุปงบ!B622</f>
        <v>พัฒนาระบบและกลไกการประกันคุณภาพการศึกษาระดับหลักสูตรและระดับคณะวิทยศาสตร์ฯ</v>
      </c>
      <c r="C577" s="12"/>
      <c r="D577" s="12"/>
      <c r="E577" s="12"/>
      <c r="F577" s="12"/>
      <c r="G577" s="10" t="str">
        <f>สรุปงบ!D622</f>
        <v>คณะวิทยาศาสตร์และเทคโนโลยี</v>
      </c>
    </row>
    <row r="578" spans="1:7" s="4" customFormat="1" x14ac:dyDescent="0.2">
      <c r="A578" s="354">
        <v>2</v>
      </c>
      <c r="B578" s="342" t="str">
        <f>สรุปงบ!B623</f>
        <v>การตรวจประเมินประกันคุณภาพการศึกษาภายใน ระดับหลักสูตร และระดับคณะ</v>
      </c>
      <c r="C578" s="12"/>
      <c r="D578" s="12"/>
      <c r="E578" s="12"/>
      <c r="F578" s="12"/>
      <c r="G578" s="10" t="str">
        <f>สรุปงบ!D623</f>
        <v>คณะเทคโนโลยีสารสนเทศ</v>
      </c>
    </row>
    <row r="579" spans="1:7" s="4" customFormat="1" x14ac:dyDescent="0.2">
      <c r="A579" s="354">
        <v>3</v>
      </c>
      <c r="B579" s="342" t="str">
        <f>สรุปงบ!B624</f>
        <v>การพัฒนาเสริมทักษะความรู้ระบบการประกันคุณภาพการศึกษา</v>
      </c>
      <c r="C579" s="12"/>
      <c r="D579" s="12"/>
      <c r="E579" s="12"/>
      <c r="F579" s="12"/>
      <c r="G579" s="10" t="str">
        <f>สรุปงบ!D624</f>
        <v>คณะเทคโนโลยีสารสนเทศ</v>
      </c>
    </row>
    <row r="580" spans="1:7" s="4" customFormat="1" x14ac:dyDescent="0.2">
      <c r="A580" s="354">
        <v>4</v>
      </c>
      <c r="B580" s="342" t="str">
        <f>สรุปงบ!B625</f>
        <v>การพัฒนาระบบและกลไกประกันคุณภาพระดับคณะและระดับหลักสูตร</v>
      </c>
      <c r="C580" s="12"/>
      <c r="D580" s="12"/>
      <c r="E580" s="12"/>
      <c r="F580" s="12"/>
      <c r="G580" s="10" t="str">
        <f>สรุปงบ!D625</f>
        <v>คณะครุศาสตร์</v>
      </c>
    </row>
    <row r="581" spans="1:7" s="4" customFormat="1" x14ac:dyDescent="0.2">
      <c r="A581" s="354">
        <v>5</v>
      </c>
      <c r="B581" s="342" t="str">
        <f>สรุปงบ!B626</f>
        <v>พัฒนาระบบกลไกการประกันคุณภาพการศึกษาสำนักวิทยบริการฯ</v>
      </c>
      <c r="C581" s="12"/>
      <c r="D581" s="12"/>
      <c r="E581" s="12"/>
      <c r="F581" s="12"/>
      <c r="G581" s="10" t="str">
        <f>สรุปงบ!D626</f>
        <v>สำนักวิทยบริการและเทคโนโลยีสารสนเทศ</v>
      </c>
    </row>
    <row r="582" spans="1:7" s="4" customFormat="1" x14ac:dyDescent="0.2">
      <c r="A582" s="354">
        <v>6</v>
      </c>
      <c r="B582" s="342" t="str">
        <f>สรุปงบ!B627</f>
        <v>พัฒนาระบบกลไกการประกันคุณภาพการศึกษาระดับหลักสูตร และระดับคณะเทคโนโลยีการเกษตร</v>
      </c>
      <c r="C582" s="12"/>
      <c r="D582" s="12"/>
      <c r="E582" s="12"/>
      <c r="F582" s="12"/>
      <c r="G582" s="10" t="str">
        <f>สรุปงบ!D627</f>
        <v>คณะเทคโนโลยีการเกษตร</v>
      </c>
    </row>
    <row r="583" spans="1:7" s="4" customFormat="1" x14ac:dyDescent="0.2">
      <c r="A583" s="354">
        <v>7</v>
      </c>
      <c r="B583" s="342" t="str">
        <f>สรุปงบ!B628</f>
        <v>พัฒนาระบบและกลไกการประกันคุณภาพการศึกษาภายในระดับหลักสูตรและคณะ</v>
      </c>
      <c r="C583" s="12"/>
      <c r="D583" s="12"/>
      <c r="E583" s="12"/>
      <c r="F583" s="12"/>
      <c r="G583" s="10" t="str">
        <f>สรุปงบ!D628</f>
        <v>คณะวิทยาการจัดการ</v>
      </c>
    </row>
    <row r="584" spans="1:7" s="4" customFormat="1" x14ac:dyDescent="0.2">
      <c r="A584" s="354">
        <v>8</v>
      </c>
      <c r="B584" s="342" t="str">
        <f>สรุปงบ!B629</f>
        <v>พัฒนาระบบกลไกการประกันคุณภาพการศึษาระดับหลักสูตร และระดับคณะวิศวกรรมศาสตร์ฯ</v>
      </c>
      <c r="C584" s="12"/>
      <c r="D584" s="12"/>
      <c r="E584" s="12"/>
      <c r="F584" s="12"/>
      <c r="G584" s="10" t="str">
        <f>สรุปงบ!D629</f>
        <v>คณะวิศวกรรมศาสตร์และเทคโนโลยีอุตสาหกรรม</v>
      </c>
    </row>
    <row r="585" spans="1:7" s="4" customFormat="1" x14ac:dyDescent="0.2">
      <c r="A585" s="354">
        <v>9</v>
      </c>
      <c r="B585" s="342" t="str">
        <f>สรุปงบ!B630</f>
        <v>พัฒนาระบบกลไกการประกันคุณภาพการศึกษาคณะมนุษย์</v>
      </c>
      <c r="C585" s="12"/>
      <c r="D585" s="12"/>
      <c r="E585" s="12"/>
      <c r="F585" s="12"/>
      <c r="G585" s="10" t="str">
        <f>สรุปงบ!D630</f>
        <v>คณะมนุษยศาสตร์และสังคมศาสตร์</v>
      </c>
    </row>
    <row r="586" spans="1:7" s="4" customFormat="1" x14ac:dyDescent="0.2">
      <c r="A586" s="354">
        <v>10</v>
      </c>
      <c r="B586" s="342" t="str">
        <f>สรุปงบ!B631</f>
        <v>ประกวดแนวปฏิบัติที่ดี (Good Practices) ในการนำความรู้ด้านก่ารประกันคุณภาพสู่แนวปฏิบัติที่เป็นเลิศ (Best Practice)</v>
      </c>
      <c r="C586" s="12"/>
      <c r="D586" s="12"/>
      <c r="E586" s="12"/>
      <c r="F586" s="12"/>
      <c r="G586" s="10" t="str">
        <f>สรุปงบ!D631</f>
        <v>สำนักส่งเสริมวิชาการและงานทะเบียน</v>
      </c>
    </row>
    <row r="587" spans="1:7" s="4" customFormat="1" x14ac:dyDescent="0.2">
      <c r="A587" s="354">
        <v>11</v>
      </c>
      <c r="B587" s="342" t="str">
        <f>สรุปงบ!B632</f>
        <v>การตรวจประเมินประกันคุณภาพการศึกษาภายในระดับคณะ/สำนัก/สถาบัน</v>
      </c>
      <c r="C587" s="12"/>
      <c r="D587" s="12"/>
      <c r="E587" s="12"/>
      <c r="F587" s="12"/>
      <c r="G587" s="10" t="str">
        <f>สรุปงบ!D632</f>
        <v>สำนักส่งเสริมวิชาการและงานทะเบียน</v>
      </c>
    </row>
    <row r="588" spans="1:7" s="4" customFormat="1" x14ac:dyDescent="0.2">
      <c r="A588" s="354">
        <v>12</v>
      </c>
      <c r="B588" s="342" t="str">
        <f>สรุปงบ!B633</f>
        <v>การตรวจประเมินประกันคุณภาพการศึกษาภายในระดับมหาวิทยาลัย</v>
      </c>
      <c r="C588" s="12"/>
      <c r="D588" s="12"/>
      <c r="E588" s="12"/>
      <c r="F588" s="12"/>
      <c r="G588" s="10" t="str">
        <f>สรุปงบ!D633</f>
        <v>สำนักส่งเสริมวิชาการและงานทะเบียน</v>
      </c>
    </row>
    <row r="589" spans="1:7" s="4" customFormat="1" x14ac:dyDescent="0.2">
      <c r="A589" s="354">
        <v>13</v>
      </c>
      <c r="B589" s="342" t="str">
        <f>สรุปงบ!B634</f>
        <v>พัฒนาปรับปรุงตัวบ่งชี้ที่เป็นเอกลักษณ์ของสำนักงานอธิการบดี</v>
      </c>
      <c r="C589" s="12"/>
      <c r="D589" s="12"/>
      <c r="E589" s="12"/>
      <c r="F589" s="12"/>
      <c r="G589" s="10" t="str">
        <f>สรุปงบ!D634</f>
        <v>สำนักงานอธิการบดี</v>
      </c>
    </row>
    <row r="590" spans="1:7" s="14" customFormat="1" x14ac:dyDescent="0.2">
      <c r="A590" s="350">
        <v>6.2</v>
      </c>
      <c r="B590" s="345" t="s">
        <v>156</v>
      </c>
      <c r="C590" s="13"/>
      <c r="D590" s="13"/>
      <c r="E590" s="13"/>
      <c r="F590" s="13"/>
      <c r="G590" s="13"/>
    </row>
    <row r="591" spans="1:7" s="296" customFormat="1" x14ac:dyDescent="0.2">
      <c r="A591" s="356" t="s">
        <v>157</v>
      </c>
      <c r="B591" s="341" t="s">
        <v>26</v>
      </c>
      <c r="C591" s="295"/>
      <c r="D591" s="295"/>
      <c r="E591" s="295"/>
      <c r="F591" s="295"/>
      <c r="G591" s="295"/>
    </row>
    <row r="592" spans="1:7" s="4" customFormat="1" x14ac:dyDescent="0.2">
      <c r="A592" s="354">
        <v>1</v>
      </c>
      <c r="B592" s="342" t="str">
        <f>สรุปงบ!B637</f>
        <v>สัมมนาเชิงปฏิบัติการแนวทางการจัดซื้อจัดจ้างและการบริหารพัสดุ</v>
      </c>
      <c r="C592" s="12"/>
      <c r="D592" s="12"/>
      <c r="E592" s="12"/>
      <c r="F592" s="12"/>
      <c r="G592" s="10" t="str">
        <f>สรุปงบ!D637</f>
        <v>คณะเทคโนโลยีสารสนเทศ</v>
      </c>
    </row>
    <row r="593" spans="1:7" s="4" customFormat="1" x14ac:dyDescent="0.2">
      <c r="A593" s="354">
        <v>2</v>
      </c>
      <c r="B593" s="342" t="str">
        <f>สรุปงบ!B638</f>
        <v>สัมมนาเชิงปฏิบัติการเพื่อเตรียมสุ่การมีสมรรถนะของนักปฏิบัติการมืออาชีพ</v>
      </c>
      <c r="C593" s="12"/>
      <c r="D593" s="12"/>
      <c r="E593" s="12"/>
      <c r="F593" s="12"/>
      <c r="G593" s="10" t="str">
        <f>สรุปงบ!D638</f>
        <v>คณะเทคโนโลยีสารสนเทศ</v>
      </c>
    </row>
    <row r="594" spans="1:7" s="4" customFormat="1" x14ac:dyDescent="0.2">
      <c r="A594" s="354">
        <v>3</v>
      </c>
      <c r="B594" s="342" t="str">
        <f>สรุปงบ!B639</f>
        <v>ส่งเสริมสนับสนุนการจัดทำและเผยแพรร่ผลงานวิชาการของบุคลากรในระดับชาติ</v>
      </c>
      <c r="C594" s="12"/>
      <c r="D594" s="12"/>
      <c r="E594" s="12"/>
      <c r="F594" s="12"/>
      <c r="G594" s="10" t="str">
        <f>สรุปงบ!D639</f>
        <v>สำนักวิทยบริการและเทคโนโลยีสารสนเทศ</v>
      </c>
    </row>
    <row r="595" spans="1:7" s="4" customFormat="1" x14ac:dyDescent="0.2">
      <c r="A595" s="354">
        <v>4</v>
      </c>
      <c r="B595" s="342" t="str">
        <f>สรุปงบ!B640</f>
        <v>พัฒนาบุคลากรประจำห้องปฏิบัติการวิทยาศาสตร์</v>
      </c>
      <c r="C595" s="12"/>
      <c r="D595" s="12"/>
      <c r="E595" s="12"/>
      <c r="F595" s="12"/>
      <c r="G595" s="10" t="str">
        <f>สรุปงบ!D640</f>
        <v>คณะวิทยาศาสตร์และเทคโนโลยี</v>
      </c>
    </row>
    <row r="596" spans="1:7" s="4" customFormat="1" x14ac:dyDescent="0.2">
      <c r="A596" s="354">
        <v>5</v>
      </c>
      <c r="B596" s="342" t="str">
        <f>สรุปงบ!B641</f>
        <v>พัฒนาบุคลากรสายสนับสนุนในการเข้าอบรมสัมมนาและศึกษาดูงาน</v>
      </c>
      <c r="C596" s="12"/>
      <c r="D596" s="12"/>
      <c r="E596" s="12"/>
      <c r="F596" s="12"/>
      <c r="G596" s="10" t="str">
        <f>สรุปงบ!D641</f>
        <v>สำนักงานอธิการบดี</v>
      </c>
    </row>
    <row r="597" spans="1:7" s="4" customFormat="1" x14ac:dyDescent="0.2">
      <c r="A597" s="354">
        <v>6</v>
      </c>
      <c r="B597" s="342" t="str">
        <f>สรุปงบ!B642</f>
        <v>จัดการความรู้เพื่อพัฒนาบุคลากรสายสนับสนุน</v>
      </c>
      <c r="C597" s="12"/>
      <c r="D597" s="12"/>
      <c r="E597" s="12"/>
      <c r="F597" s="12"/>
      <c r="G597" s="10" t="str">
        <f>สรุปงบ!D642</f>
        <v>สำนักงานอธิการบดี</v>
      </c>
    </row>
    <row r="598" spans="1:7" s="296" customFormat="1" x14ac:dyDescent="0.2">
      <c r="A598" s="356" t="s">
        <v>158</v>
      </c>
      <c r="B598" s="341" t="s">
        <v>27</v>
      </c>
      <c r="C598" s="295"/>
      <c r="D598" s="295"/>
      <c r="E598" s="295"/>
      <c r="F598" s="295"/>
      <c r="G598" s="295"/>
    </row>
    <row r="599" spans="1:7" s="4" customFormat="1" x14ac:dyDescent="0.2">
      <c r="A599" s="354">
        <v>1</v>
      </c>
      <c r="B599" s="342" t="str">
        <f>สรุปงบ!B645</f>
        <v>พัฒนาผู้บริหารมืออาชีพ</v>
      </c>
      <c r="C599" s="12"/>
      <c r="D599" s="12"/>
      <c r="E599" s="12"/>
      <c r="F599" s="12"/>
      <c r="G599" s="10" t="str">
        <f>สรุปงบ!D645</f>
        <v>กองกลาง</v>
      </c>
    </row>
    <row r="600" spans="1:7" s="14" customFormat="1" ht="43.5" x14ac:dyDescent="0.2">
      <c r="A600" s="350">
        <v>6.3</v>
      </c>
      <c r="B600" s="345" t="s">
        <v>159</v>
      </c>
      <c r="C600" s="13"/>
      <c r="D600" s="13"/>
      <c r="E600" s="13"/>
      <c r="F600" s="13"/>
      <c r="G600" s="13"/>
    </row>
    <row r="601" spans="1:7" s="296" customFormat="1" x14ac:dyDescent="0.2">
      <c r="A601" s="356" t="s">
        <v>160</v>
      </c>
      <c r="B601" s="341" t="s">
        <v>28</v>
      </c>
      <c r="C601" s="295"/>
      <c r="D601" s="295"/>
      <c r="E601" s="295"/>
      <c r="F601" s="295"/>
      <c r="G601" s="295"/>
    </row>
    <row r="602" spans="1:7" s="4" customFormat="1" x14ac:dyDescent="0.2">
      <c r="A602" s="354">
        <v>1</v>
      </c>
      <c r="B602" s="342" t="str">
        <f>สรุปงบ!B648</f>
        <v>พัฒนาฐานข้อมูลเพื่อการบริหารจัดการและการประกันคุณภาพ</v>
      </c>
      <c r="C602" s="12"/>
      <c r="D602" s="12"/>
      <c r="E602" s="12"/>
      <c r="F602" s="12"/>
      <c r="G602" s="10" t="str">
        <f>สรุปงบ!D648</f>
        <v>คณะเทคโนโลยีสารสนเทศ</v>
      </c>
    </row>
    <row r="603" spans="1:7" s="14" customFormat="1" x14ac:dyDescent="0.2">
      <c r="A603" s="350">
        <v>6.4</v>
      </c>
      <c r="B603" s="345" t="s">
        <v>163</v>
      </c>
      <c r="C603" s="13"/>
      <c r="D603" s="13"/>
      <c r="E603" s="13"/>
      <c r="F603" s="13"/>
      <c r="G603" s="13"/>
    </row>
    <row r="604" spans="1:7" s="296" customFormat="1" x14ac:dyDescent="0.2">
      <c r="A604" s="356" t="s">
        <v>161</v>
      </c>
      <c r="B604" s="341" t="s">
        <v>29</v>
      </c>
      <c r="C604" s="295"/>
      <c r="D604" s="295"/>
      <c r="E604" s="295"/>
      <c r="F604" s="295"/>
      <c r="G604" s="295"/>
    </row>
    <row r="605" spans="1:7" s="4" customFormat="1" x14ac:dyDescent="0.2">
      <c r="A605" s="354">
        <v>1</v>
      </c>
      <c r="B605" s="342" t="str">
        <f>สรุปงบ!B651</f>
        <v>ห้องสมุดสีเขียว (Green Library) ของสำนักวิทยบริการและเทคโนโลยีสารสนเทศ</v>
      </c>
      <c r="C605" s="12"/>
      <c r="D605" s="12"/>
      <c r="E605" s="12"/>
      <c r="F605" s="12"/>
      <c r="G605" s="10" t="str">
        <f>สรุปงบ!D651</f>
        <v>สำนักวิทยบริการและเทคโนโลยีสารสนเทศ</v>
      </c>
    </row>
    <row r="606" spans="1:7" s="4" customFormat="1" x14ac:dyDescent="0.2">
      <c r="A606" s="354">
        <v>2</v>
      </c>
      <c r="B606" s="342" t="str">
        <f>สรุปงบ!B652</f>
        <v>พัฒนาระบบลงเวลาการปฏิบัติงานของบุคลากรสำนักวิทยบริการฯ</v>
      </c>
      <c r="C606" s="12"/>
      <c r="D606" s="12"/>
      <c r="E606" s="12"/>
      <c r="F606" s="12"/>
      <c r="G606" s="10" t="str">
        <f>สรุปงบ!D652</f>
        <v>สำนักวิทยบริการและเทคโนโลยีสารสนเทศ</v>
      </c>
    </row>
    <row r="607" spans="1:7" s="4" customFormat="1" x14ac:dyDescent="0.2">
      <c r="A607" s="354">
        <v>3</v>
      </c>
      <c r="B607" s="342" t="str">
        <f>สรุปงบ!B653</f>
        <v>พัฒนาปรับปรุงภูมิทัศน์บริเวณโดยรอบคณะวิทยาการจัดการ</v>
      </c>
      <c r="C607" s="12"/>
      <c r="D607" s="12"/>
      <c r="E607" s="12"/>
      <c r="F607" s="12"/>
      <c r="G607" s="10" t="str">
        <f>สรุปงบ!D653</f>
        <v>สำนักวิทยบริการและเทคโนโลยีสารสนเทศ</v>
      </c>
    </row>
    <row r="608" spans="1:7" s="14" customFormat="1" x14ac:dyDescent="0.2">
      <c r="A608" s="350">
        <v>6.5</v>
      </c>
      <c r="B608" s="345" t="s">
        <v>164</v>
      </c>
      <c r="C608" s="13"/>
      <c r="D608" s="13"/>
      <c r="E608" s="13"/>
      <c r="F608" s="13"/>
      <c r="G608" s="13"/>
    </row>
    <row r="609" spans="1:7" s="296" customFormat="1" x14ac:dyDescent="0.2">
      <c r="A609" s="356" t="s">
        <v>162</v>
      </c>
      <c r="B609" s="341" t="s">
        <v>165</v>
      </c>
      <c r="C609" s="295"/>
      <c r="D609" s="295"/>
      <c r="E609" s="295"/>
      <c r="F609" s="295"/>
      <c r="G609" s="295"/>
    </row>
    <row r="610" spans="1:7" s="4" customFormat="1" x14ac:dyDescent="0.2">
      <c r="A610" s="354">
        <v>1</v>
      </c>
      <c r="B610" s="342" t="str">
        <f>สรุปงบ!B656</f>
        <v>การอบรมเชิงปฏิบัติการ การผลิตสื่อวิดีโอเพื่อการสร้างภาพลักาณ์ กลุ่มหลักสูตรครุศาสตบัณฑิต (Education Cluster)</v>
      </c>
      <c r="C610" s="12"/>
      <c r="D610" s="12"/>
      <c r="E610" s="12"/>
      <c r="F610" s="12"/>
      <c r="G610" s="10" t="str">
        <f>สรุปงบ!D656</f>
        <v>คณะครุศาสตร์</v>
      </c>
    </row>
    <row r="611" spans="1:7" s="4" customFormat="1" x14ac:dyDescent="0.2">
      <c r="A611" s="354">
        <v>2</v>
      </c>
      <c r="B611" s="342" t="str">
        <f>สรุปงบ!B657</f>
        <v>พัฒนาระบบการสื่อสารและสร้างภาพลักษณ์ขององค์กร</v>
      </c>
      <c r="C611" s="12"/>
      <c r="D611" s="12"/>
      <c r="E611" s="12"/>
      <c r="F611" s="12"/>
      <c r="G611" s="10" t="str">
        <f>สรุปงบ!D657</f>
        <v>กองกลาง</v>
      </c>
    </row>
    <row r="612" spans="1:7" s="4" customFormat="1" x14ac:dyDescent="0.2">
      <c r="A612" s="354">
        <v>3</v>
      </c>
      <c r="B612" s="342" t="str">
        <f>สรุปงบ!B658</f>
        <v>เปิดบ้าน Smart PBRU</v>
      </c>
      <c r="C612" s="12"/>
      <c r="D612" s="12"/>
      <c r="E612" s="12"/>
      <c r="F612" s="12"/>
      <c r="G612" s="10" t="str">
        <f>สรุปงบ!D658</f>
        <v>สำนักส่งเสริมวิชาการและงานทะเบียน</v>
      </c>
    </row>
    <row r="613" spans="1:7" s="4" customFormat="1" x14ac:dyDescent="0.2">
      <c r="A613" s="354">
        <v>4</v>
      </c>
      <c r="B613" s="342" t="str">
        <f>สรุปงบ!B659</f>
        <v>จัดทำเอกสารแนะนำสาขาวิชาที่เปิดสอนระดับปริญญาตรี ประจำปีการศึกษา 2561</v>
      </c>
      <c r="C613" s="12"/>
      <c r="D613" s="12"/>
      <c r="E613" s="12"/>
      <c r="F613" s="12"/>
      <c r="G613" s="10" t="str">
        <f>สรุปงบ!D659</f>
        <v>สำนักส่งเสริมวิชาการและงานทะเบียน</v>
      </c>
    </row>
    <row r="615" spans="1:7" s="4" customFormat="1" x14ac:dyDescent="0.2">
      <c r="B615" s="7"/>
    </row>
    <row r="616" spans="1:7" s="4" customFormat="1" x14ac:dyDescent="0.2">
      <c r="B616" s="7"/>
    </row>
    <row r="617" spans="1:7" s="4" customFormat="1" x14ac:dyDescent="0.2">
      <c r="B617" s="7"/>
    </row>
    <row r="618" spans="1:7" s="4" customFormat="1" x14ac:dyDescent="0.2">
      <c r="B618" s="7"/>
    </row>
    <row r="619" spans="1:7" s="4" customFormat="1" x14ac:dyDescent="0.2">
      <c r="B619" s="7"/>
    </row>
    <row r="620" spans="1:7" s="4" customFormat="1" x14ac:dyDescent="0.2">
      <c r="B620" s="7"/>
    </row>
    <row r="621" spans="1:7" s="4" customFormat="1" x14ac:dyDescent="0.2">
      <c r="B621" s="7"/>
    </row>
    <row r="622" spans="1:7" s="4" customFormat="1" x14ac:dyDescent="0.2">
      <c r="B622" s="7"/>
    </row>
    <row r="623" spans="1:7" s="4" customFormat="1" x14ac:dyDescent="0.2">
      <c r="B623" s="7"/>
    </row>
    <row r="624" spans="1:7" s="4" customFormat="1" x14ac:dyDescent="0.2">
      <c r="B624" s="7"/>
    </row>
    <row r="625" spans="2:2" s="4" customFormat="1" x14ac:dyDescent="0.2">
      <c r="B625" s="7"/>
    </row>
    <row r="626" spans="2:2" s="4" customFormat="1" x14ac:dyDescent="0.2">
      <c r="B626" s="7"/>
    </row>
    <row r="627" spans="2:2" s="4" customFormat="1" x14ac:dyDescent="0.2">
      <c r="B627" s="7"/>
    </row>
    <row r="628" spans="2:2" s="4" customFormat="1" x14ac:dyDescent="0.2">
      <c r="B628" s="7"/>
    </row>
    <row r="629" spans="2:2" s="4" customFormat="1" x14ac:dyDescent="0.2">
      <c r="B629" s="7"/>
    </row>
    <row r="630" spans="2:2" s="4" customFormat="1" x14ac:dyDescent="0.2">
      <c r="B630" s="7"/>
    </row>
    <row r="631" spans="2:2" s="4" customFormat="1" x14ac:dyDescent="0.2">
      <c r="B631" s="7"/>
    </row>
    <row r="632" spans="2:2" s="4" customFormat="1" x14ac:dyDescent="0.2">
      <c r="B632" s="7"/>
    </row>
    <row r="633" spans="2:2" s="4" customFormat="1" x14ac:dyDescent="0.2">
      <c r="B633" s="7"/>
    </row>
    <row r="634" spans="2:2" s="4" customFormat="1" x14ac:dyDescent="0.2">
      <c r="B634" s="7"/>
    </row>
    <row r="635" spans="2:2" s="4" customFormat="1" x14ac:dyDescent="0.2">
      <c r="B635" s="7"/>
    </row>
    <row r="636" spans="2:2" s="4" customFormat="1" x14ac:dyDescent="0.2">
      <c r="B636" s="7"/>
    </row>
    <row r="637" spans="2:2" s="4" customFormat="1" x14ac:dyDescent="0.2">
      <c r="B637" s="7"/>
    </row>
    <row r="638" spans="2:2" s="4" customFormat="1" x14ac:dyDescent="0.2">
      <c r="B638" s="7"/>
    </row>
    <row r="639" spans="2:2" s="4" customFormat="1" x14ac:dyDescent="0.2">
      <c r="B639" s="7"/>
    </row>
    <row r="640" spans="2:2" s="4" customFormat="1" x14ac:dyDescent="0.2">
      <c r="B640" s="7"/>
    </row>
    <row r="641" spans="2:2" s="4" customFormat="1" x14ac:dyDescent="0.2">
      <c r="B641" s="7"/>
    </row>
    <row r="642" spans="2:2" s="4" customFormat="1" x14ac:dyDescent="0.2">
      <c r="B642" s="7"/>
    </row>
    <row r="643" spans="2:2" s="4" customFormat="1" x14ac:dyDescent="0.2">
      <c r="B643" s="7"/>
    </row>
    <row r="644" spans="2:2" s="4" customFormat="1" x14ac:dyDescent="0.2">
      <c r="B644" s="7"/>
    </row>
    <row r="645" spans="2:2" s="4" customFormat="1" x14ac:dyDescent="0.2">
      <c r="B645" s="7"/>
    </row>
    <row r="646" spans="2:2" s="4" customFormat="1" x14ac:dyDescent="0.2">
      <c r="B646" s="7"/>
    </row>
  </sheetData>
  <mergeCells count="3">
    <mergeCell ref="A3:B5"/>
    <mergeCell ref="C3:F3"/>
    <mergeCell ref="G3:G4"/>
  </mergeCells>
  <printOptions horizontalCentered="1"/>
  <pageMargins left="0.39370078740157483" right="0.35433070866141736" top="0.74803149606299213" bottom="0.74803149606299213" header="0.31496062992125984" footer="0.31496062992125984"/>
  <pageSetup paperSize="9" scale="80" orientation="landscape" r:id="rId1"/>
  <headerFooter>
    <oddFooter>หน้าที่ &amp;P</oddFooter>
  </headerFooter>
  <rowBreaks count="4" manualBreakCount="4">
    <brk id="38" max="16383" man="1"/>
    <brk id="96" max="16383" man="1"/>
    <brk id="200" max="16383" man="1"/>
    <brk id="60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1"/>
  <sheetViews>
    <sheetView view="pageBreakPreview" topLeftCell="A10" zoomScale="130" zoomScaleNormal="130" zoomScaleSheetLayoutView="130" workbookViewId="0">
      <selection activeCell="B17" sqref="B17"/>
    </sheetView>
  </sheetViews>
  <sheetFormatPr defaultRowHeight="24" x14ac:dyDescent="0.55000000000000004"/>
  <cols>
    <col min="1" max="1" width="5.375" style="37" customWidth="1"/>
    <col min="2" max="2" width="87.125" style="18" customWidth="1"/>
    <col min="3" max="3" width="13.125" style="38" customWidth="1"/>
    <col min="4" max="4" width="35.5" style="18" customWidth="1"/>
    <col min="5" max="5" width="9" style="18"/>
    <col min="6" max="6" width="9.875" style="18" bestFit="1" customWidth="1"/>
    <col min="7" max="16384" width="9" style="18"/>
  </cols>
  <sheetData>
    <row r="1" spans="1:5" x14ac:dyDescent="0.55000000000000004">
      <c r="A1" s="300" t="s">
        <v>167</v>
      </c>
      <c r="B1" s="300"/>
      <c r="C1" s="300"/>
      <c r="D1" s="300"/>
    </row>
    <row r="3" spans="1:5" s="21" customFormat="1" x14ac:dyDescent="0.55000000000000004">
      <c r="A3" s="19" t="s">
        <v>168</v>
      </c>
      <c r="B3" s="19" t="s">
        <v>169</v>
      </c>
      <c r="C3" s="20" t="s">
        <v>170</v>
      </c>
      <c r="D3" s="19" t="s">
        <v>171</v>
      </c>
    </row>
    <row r="4" spans="1:5" s="25" customFormat="1" x14ac:dyDescent="0.55000000000000004">
      <c r="A4" s="22" t="s">
        <v>172</v>
      </c>
      <c r="B4" s="23"/>
      <c r="C4" s="24">
        <f>แผน_งบยุทธศาสตร์61!N11*1000000</f>
        <v>1500000</v>
      </c>
      <c r="D4" s="23"/>
    </row>
    <row r="5" spans="1:5" s="25" customFormat="1" x14ac:dyDescent="0.55000000000000004">
      <c r="A5" s="22"/>
      <c r="B5" s="23"/>
      <c r="C5" s="24">
        <f>SUM(C6:C28)</f>
        <v>2832250</v>
      </c>
      <c r="D5" s="23"/>
    </row>
    <row r="6" spans="1:5" s="39" customFormat="1" x14ac:dyDescent="0.55000000000000004">
      <c r="A6" s="48">
        <v>1</v>
      </c>
      <c r="B6" s="43" t="s">
        <v>538</v>
      </c>
      <c r="C6" s="44">
        <v>120000</v>
      </c>
      <c r="D6" s="45" t="s">
        <v>175</v>
      </c>
      <c r="E6" s="45" t="s">
        <v>561</v>
      </c>
    </row>
    <row r="7" spans="1:5" s="39" customFormat="1" ht="48" x14ac:dyDescent="0.55000000000000004">
      <c r="A7" s="48">
        <v>2</v>
      </c>
      <c r="B7" s="43" t="s">
        <v>539</v>
      </c>
      <c r="C7" s="44">
        <v>150000</v>
      </c>
      <c r="D7" s="45" t="s">
        <v>175</v>
      </c>
      <c r="E7" s="45" t="s">
        <v>562</v>
      </c>
    </row>
    <row r="8" spans="1:5" s="39" customFormat="1" x14ac:dyDescent="0.55000000000000004">
      <c r="A8" s="48">
        <v>3</v>
      </c>
      <c r="B8" s="43" t="s">
        <v>540</v>
      </c>
      <c r="C8" s="44">
        <v>30000</v>
      </c>
      <c r="D8" s="45" t="s">
        <v>222</v>
      </c>
      <c r="E8" s="45" t="s">
        <v>563</v>
      </c>
    </row>
    <row r="9" spans="1:5" s="39" customFormat="1" x14ac:dyDescent="0.55000000000000004">
      <c r="A9" s="48">
        <v>4</v>
      </c>
      <c r="B9" s="43" t="s">
        <v>541</v>
      </c>
      <c r="C9" s="44">
        <v>30000</v>
      </c>
      <c r="D9" s="45" t="s">
        <v>175</v>
      </c>
      <c r="E9" s="45" t="s">
        <v>564</v>
      </c>
    </row>
    <row r="10" spans="1:5" s="39" customFormat="1" x14ac:dyDescent="0.55000000000000004">
      <c r="A10" s="48">
        <v>5</v>
      </c>
      <c r="B10" s="43" t="s">
        <v>542</v>
      </c>
      <c r="C10" s="44">
        <v>30000</v>
      </c>
      <c r="D10" s="45" t="s">
        <v>222</v>
      </c>
      <c r="E10" s="45" t="s">
        <v>565</v>
      </c>
    </row>
    <row r="11" spans="1:5" s="39" customFormat="1" x14ac:dyDescent="0.55000000000000004">
      <c r="A11" s="48">
        <v>6</v>
      </c>
      <c r="B11" s="43" t="s">
        <v>543</v>
      </c>
      <c r="C11" s="44">
        <v>30000</v>
      </c>
      <c r="D11" s="45" t="s">
        <v>222</v>
      </c>
      <c r="E11" s="45" t="s">
        <v>566</v>
      </c>
    </row>
    <row r="12" spans="1:5" s="39" customFormat="1" ht="48" x14ac:dyDescent="0.55000000000000004">
      <c r="A12" s="48">
        <v>7</v>
      </c>
      <c r="B12" s="43" t="s">
        <v>544</v>
      </c>
      <c r="C12" s="44">
        <v>30000</v>
      </c>
      <c r="D12" s="45" t="s">
        <v>222</v>
      </c>
      <c r="E12" s="46" t="s">
        <v>567</v>
      </c>
    </row>
    <row r="13" spans="1:5" s="39" customFormat="1" x14ac:dyDescent="0.55000000000000004">
      <c r="A13" s="48">
        <v>8</v>
      </c>
      <c r="B13" s="43" t="s">
        <v>545</v>
      </c>
      <c r="C13" s="44">
        <v>120000</v>
      </c>
      <c r="D13" s="45" t="s">
        <v>175</v>
      </c>
      <c r="E13" s="46" t="s">
        <v>568</v>
      </c>
    </row>
    <row r="14" spans="1:5" s="39" customFormat="1" x14ac:dyDescent="0.55000000000000004">
      <c r="A14" s="48">
        <v>9</v>
      </c>
      <c r="B14" s="43" t="s">
        <v>546</v>
      </c>
      <c r="C14" s="44">
        <v>100000</v>
      </c>
      <c r="D14" s="45" t="s">
        <v>175</v>
      </c>
      <c r="E14" s="45" t="s">
        <v>569</v>
      </c>
    </row>
    <row r="15" spans="1:5" s="39" customFormat="1" ht="48" x14ac:dyDescent="0.55000000000000004">
      <c r="A15" s="48">
        <v>10</v>
      </c>
      <c r="B15" s="43" t="s">
        <v>547</v>
      </c>
      <c r="C15" s="44">
        <v>150000</v>
      </c>
      <c r="D15" s="45" t="s">
        <v>175</v>
      </c>
      <c r="E15" s="45" t="s">
        <v>570</v>
      </c>
    </row>
    <row r="16" spans="1:5" s="39" customFormat="1" x14ac:dyDescent="0.55000000000000004">
      <c r="A16" s="48">
        <v>11</v>
      </c>
      <c r="B16" s="43" t="s">
        <v>1205</v>
      </c>
      <c r="C16" s="44">
        <v>96000</v>
      </c>
      <c r="D16" s="45" t="s">
        <v>175</v>
      </c>
      <c r="E16" s="45" t="s">
        <v>571</v>
      </c>
    </row>
    <row r="17" spans="1:5" s="39" customFormat="1" x14ac:dyDescent="0.55000000000000004">
      <c r="A17" s="48">
        <v>12</v>
      </c>
      <c r="B17" s="43" t="s">
        <v>1204</v>
      </c>
      <c r="C17" s="44">
        <v>185150</v>
      </c>
      <c r="D17" s="45" t="s">
        <v>175</v>
      </c>
      <c r="E17" s="45" t="s">
        <v>572</v>
      </c>
    </row>
    <row r="18" spans="1:5" s="39" customFormat="1" x14ac:dyDescent="0.55000000000000004">
      <c r="A18" s="48">
        <v>13</v>
      </c>
      <c r="B18" s="43" t="s">
        <v>548</v>
      </c>
      <c r="C18" s="44">
        <v>116500</v>
      </c>
      <c r="D18" s="45" t="s">
        <v>175</v>
      </c>
      <c r="E18" s="45" t="s">
        <v>573</v>
      </c>
    </row>
    <row r="19" spans="1:5" s="39" customFormat="1" ht="48" x14ac:dyDescent="0.55000000000000004">
      <c r="A19" s="48">
        <v>14</v>
      </c>
      <c r="B19" s="43" t="s">
        <v>549</v>
      </c>
      <c r="C19" s="44">
        <v>210800</v>
      </c>
      <c r="D19" s="45" t="s">
        <v>175</v>
      </c>
      <c r="E19" s="45" t="s">
        <v>574</v>
      </c>
    </row>
    <row r="20" spans="1:5" s="39" customFormat="1" x14ac:dyDescent="0.55000000000000004">
      <c r="A20" s="48">
        <v>15</v>
      </c>
      <c r="B20" s="43" t="s">
        <v>550</v>
      </c>
      <c r="C20" s="44">
        <v>100000</v>
      </c>
      <c r="D20" s="31" t="s">
        <v>180</v>
      </c>
      <c r="E20" s="45" t="s">
        <v>575</v>
      </c>
    </row>
    <row r="21" spans="1:5" s="39" customFormat="1" x14ac:dyDescent="0.55000000000000004">
      <c r="A21" s="48">
        <v>16</v>
      </c>
      <c r="B21" s="43" t="s">
        <v>551</v>
      </c>
      <c r="C21" s="44">
        <v>100000</v>
      </c>
      <c r="D21" s="31" t="s">
        <v>178</v>
      </c>
      <c r="E21" s="45" t="s">
        <v>576</v>
      </c>
    </row>
    <row r="22" spans="1:5" s="39" customFormat="1" x14ac:dyDescent="0.55000000000000004">
      <c r="A22" s="48">
        <v>17</v>
      </c>
      <c r="B22" s="43" t="s">
        <v>552</v>
      </c>
      <c r="C22" s="44">
        <v>100000</v>
      </c>
      <c r="D22" s="31" t="s">
        <v>178</v>
      </c>
      <c r="E22" s="45" t="s">
        <v>577</v>
      </c>
    </row>
    <row r="23" spans="1:5" s="39" customFormat="1" ht="48" x14ac:dyDescent="0.55000000000000004">
      <c r="A23" s="48">
        <v>18</v>
      </c>
      <c r="B23" s="43" t="s">
        <v>553</v>
      </c>
      <c r="C23" s="44">
        <v>100000</v>
      </c>
      <c r="D23" s="31" t="s">
        <v>178</v>
      </c>
      <c r="E23" s="45" t="s">
        <v>578</v>
      </c>
    </row>
    <row r="24" spans="1:5" s="39" customFormat="1" x14ac:dyDescent="0.55000000000000004">
      <c r="A24" s="48">
        <v>19</v>
      </c>
      <c r="B24" s="43" t="s">
        <v>554</v>
      </c>
      <c r="C24" s="44">
        <v>320000</v>
      </c>
      <c r="D24" s="47" t="s">
        <v>226</v>
      </c>
      <c r="E24" s="46" t="s">
        <v>579</v>
      </c>
    </row>
    <row r="25" spans="1:5" s="39" customFormat="1" x14ac:dyDescent="0.55000000000000004">
      <c r="A25" s="48">
        <v>20</v>
      </c>
      <c r="B25" s="43" t="s">
        <v>555</v>
      </c>
      <c r="C25" s="44">
        <v>150000</v>
      </c>
      <c r="D25" s="45" t="s">
        <v>183</v>
      </c>
      <c r="E25" s="45" t="s">
        <v>580</v>
      </c>
    </row>
    <row r="26" spans="1:5" s="39" customFormat="1" x14ac:dyDescent="0.55000000000000004">
      <c r="A26" s="48">
        <v>21</v>
      </c>
      <c r="B26" s="43" t="s">
        <v>556</v>
      </c>
      <c r="C26" s="44">
        <v>179200</v>
      </c>
      <c r="D26" s="45" t="s">
        <v>183</v>
      </c>
      <c r="E26" s="46" t="s">
        <v>581</v>
      </c>
    </row>
    <row r="27" spans="1:5" s="39" customFormat="1" x14ac:dyDescent="0.55000000000000004">
      <c r="A27" s="48">
        <v>22</v>
      </c>
      <c r="B27" s="43" t="s">
        <v>557</v>
      </c>
      <c r="C27" s="44">
        <v>200000</v>
      </c>
      <c r="D27" s="45" t="s">
        <v>183</v>
      </c>
      <c r="E27" s="45" t="s">
        <v>582</v>
      </c>
    </row>
    <row r="28" spans="1:5" s="39" customFormat="1" x14ac:dyDescent="0.55000000000000004">
      <c r="A28" s="48">
        <v>23</v>
      </c>
      <c r="B28" s="43" t="s">
        <v>558</v>
      </c>
      <c r="C28" s="44">
        <v>184600</v>
      </c>
      <c r="D28" s="45" t="s">
        <v>207</v>
      </c>
      <c r="E28" s="45" t="s">
        <v>583</v>
      </c>
    </row>
    <row r="29" spans="1:5" s="25" customFormat="1" x14ac:dyDescent="0.55000000000000004">
      <c r="A29" s="22" t="s">
        <v>173</v>
      </c>
      <c r="B29" s="23"/>
      <c r="C29" s="24">
        <f>แผน_งบยุทธศาสตร์61!N12*1000000</f>
        <v>500000</v>
      </c>
      <c r="D29" s="23"/>
    </row>
    <row r="30" spans="1:5" s="25" customFormat="1" x14ac:dyDescent="0.55000000000000004">
      <c r="A30" s="22"/>
      <c r="B30" s="23"/>
      <c r="C30" s="24">
        <f>SUM(C31:C36)</f>
        <v>334475</v>
      </c>
      <c r="D30" s="23"/>
    </row>
    <row r="31" spans="1:5" s="29" customFormat="1" x14ac:dyDescent="0.55000000000000004">
      <c r="A31" s="26">
        <v>1</v>
      </c>
      <c r="B31" s="30" t="s">
        <v>174</v>
      </c>
      <c r="C31" s="27">
        <v>41275</v>
      </c>
      <c r="D31" s="28" t="s">
        <v>175</v>
      </c>
    </row>
    <row r="32" spans="1:5" s="29" customFormat="1" ht="48" x14ac:dyDescent="0.2">
      <c r="A32" s="26">
        <v>2</v>
      </c>
      <c r="B32" s="30" t="s">
        <v>176</v>
      </c>
      <c r="C32" s="27">
        <v>30000</v>
      </c>
      <c r="D32" s="31" t="s">
        <v>175</v>
      </c>
    </row>
    <row r="33" spans="1:4" s="29" customFormat="1" x14ac:dyDescent="0.2">
      <c r="A33" s="26">
        <v>3</v>
      </c>
      <c r="B33" s="30" t="s">
        <v>177</v>
      </c>
      <c r="C33" s="27">
        <v>28200</v>
      </c>
      <c r="D33" s="31" t="s">
        <v>178</v>
      </c>
    </row>
    <row r="34" spans="1:4" s="29" customFormat="1" x14ac:dyDescent="0.2">
      <c r="A34" s="26">
        <v>4</v>
      </c>
      <c r="B34" s="30" t="s">
        <v>179</v>
      </c>
      <c r="C34" s="27">
        <v>35000</v>
      </c>
      <c r="D34" s="31" t="s">
        <v>180</v>
      </c>
    </row>
    <row r="35" spans="1:4" s="29" customFormat="1" x14ac:dyDescent="0.55000000000000004">
      <c r="A35" s="26">
        <v>5</v>
      </c>
      <c r="B35" s="40" t="s">
        <v>559</v>
      </c>
      <c r="C35" s="41">
        <v>100000</v>
      </c>
      <c r="D35" s="31" t="s">
        <v>178</v>
      </c>
    </row>
    <row r="36" spans="1:4" s="29" customFormat="1" ht="48" x14ac:dyDescent="0.55000000000000004">
      <c r="A36" s="26">
        <v>6</v>
      </c>
      <c r="B36" s="40" t="s">
        <v>560</v>
      </c>
      <c r="C36" s="42">
        <v>100000</v>
      </c>
      <c r="D36" s="31" t="s">
        <v>178</v>
      </c>
    </row>
    <row r="37" spans="1:4" s="25" customFormat="1" x14ac:dyDescent="0.55000000000000004">
      <c r="A37" s="22" t="s">
        <v>181</v>
      </c>
      <c r="B37" s="23"/>
      <c r="C37" s="24">
        <f>แผน_งบยุทธศาสตร์61!N14*1000000</f>
        <v>2000000</v>
      </c>
      <c r="D37" s="23"/>
    </row>
    <row r="38" spans="1:4" s="25" customFormat="1" x14ac:dyDescent="0.55000000000000004">
      <c r="A38" s="22"/>
      <c r="B38" s="23"/>
      <c r="C38" s="24">
        <f>SUM(C39:C49)</f>
        <v>2427100</v>
      </c>
      <c r="D38" s="23"/>
    </row>
    <row r="39" spans="1:4" s="29" customFormat="1" x14ac:dyDescent="0.2">
      <c r="A39" s="26">
        <v>1</v>
      </c>
      <c r="B39" s="30" t="s">
        <v>182</v>
      </c>
      <c r="C39" s="27">
        <v>350000</v>
      </c>
      <c r="D39" s="31" t="s">
        <v>183</v>
      </c>
    </row>
    <row r="40" spans="1:4" s="29" customFormat="1" x14ac:dyDescent="0.2">
      <c r="A40" s="26">
        <v>2</v>
      </c>
      <c r="B40" s="30" t="s">
        <v>184</v>
      </c>
      <c r="C40" s="27">
        <v>300000</v>
      </c>
      <c r="D40" s="31" t="s">
        <v>185</v>
      </c>
    </row>
    <row r="41" spans="1:4" s="29" customFormat="1" x14ac:dyDescent="0.2">
      <c r="A41" s="26">
        <v>3</v>
      </c>
      <c r="B41" s="30" t="s">
        <v>186</v>
      </c>
      <c r="C41" s="27">
        <v>70000</v>
      </c>
      <c r="D41" s="31" t="s">
        <v>180</v>
      </c>
    </row>
    <row r="42" spans="1:4" s="29" customFormat="1" x14ac:dyDescent="0.2">
      <c r="A42" s="26">
        <v>4</v>
      </c>
      <c r="B42" s="31" t="s">
        <v>187</v>
      </c>
      <c r="C42" s="27">
        <v>50000</v>
      </c>
      <c r="D42" s="31" t="s">
        <v>180</v>
      </c>
    </row>
    <row r="43" spans="1:4" s="29" customFormat="1" ht="48" x14ac:dyDescent="0.2">
      <c r="A43" s="26">
        <v>5</v>
      </c>
      <c r="B43" s="30" t="s">
        <v>188</v>
      </c>
      <c r="C43" s="27">
        <v>300000</v>
      </c>
      <c r="D43" s="31" t="s">
        <v>180</v>
      </c>
    </row>
    <row r="44" spans="1:4" s="29" customFormat="1" x14ac:dyDescent="0.2">
      <c r="A44" s="26">
        <v>6</v>
      </c>
      <c r="B44" s="30" t="s">
        <v>189</v>
      </c>
      <c r="C44" s="27">
        <v>100000</v>
      </c>
      <c r="D44" s="31" t="s">
        <v>180</v>
      </c>
    </row>
    <row r="45" spans="1:4" s="29" customFormat="1" x14ac:dyDescent="0.2">
      <c r="A45" s="26">
        <v>7</v>
      </c>
      <c r="B45" s="30" t="s">
        <v>190</v>
      </c>
      <c r="C45" s="27">
        <v>180000</v>
      </c>
      <c r="D45" s="31" t="s">
        <v>175</v>
      </c>
    </row>
    <row r="46" spans="1:4" s="29" customFormat="1" x14ac:dyDescent="0.2">
      <c r="A46" s="26">
        <v>8</v>
      </c>
      <c r="B46" s="30" t="s">
        <v>191</v>
      </c>
      <c r="C46" s="27">
        <v>427100</v>
      </c>
      <c r="D46" s="31" t="s">
        <v>175</v>
      </c>
    </row>
    <row r="47" spans="1:4" s="29" customFormat="1" x14ac:dyDescent="0.2">
      <c r="A47" s="26">
        <v>9</v>
      </c>
      <c r="B47" s="30" t="s">
        <v>192</v>
      </c>
      <c r="C47" s="27">
        <v>82400</v>
      </c>
      <c r="D47" s="31" t="s">
        <v>175</v>
      </c>
    </row>
    <row r="48" spans="1:4" s="29" customFormat="1" x14ac:dyDescent="0.2">
      <c r="A48" s="26">
        <v>10</v>
      </c>
      <c r="B48" s="30" t="s">
        <v>193</v>
      </c>
      <c r="C48" s="27">
        <v>507600</v>
      </c>
      <c r="D48" s="31" t="s">
        <v>175</v>
      </c>
    </row>
    <row r="49" spans="1:4" s="29" customFormat="1" x14ac:dyDescent="0.2">
      <c r="A49" s="26">
        <v>11</v>
      </c>
      <c r="B49" s="30" t="s">
        <v>194</v>
      </c>
      <c r="C49" s="27">
        <v>60000</v>
      </c>
      <c r="D49" s="31" t="s">
        <v>175</v>
      </c>
    </row>
    <row r="50" spans="1:4" s="25" customFormat="1" x14ac:dyDescent="0.55000000000000004">
      <c r="A50" s="22" t="s">
        <v>195</v>
      </c>
      <c r="B50" s="23"/>
      <c r="C50" s="24">
        <f>แผน_งบยุทธศาสตร์61!N16*1000000</f>
        <v>50000</v>
      </c>
      <c r="D50" s="23"/>
    </row>
    <row r="51" spans="1:4" s="25" customFormat="1" x14ac:dyDescent="0.55000000000000004">
      <c r="A51" s="22"/>
      <c r="B51" s="23"/>
      <c r="C51" s="24">
        <f>C52</f>
        <v>12000</v>
      </c>
      <c r="D51" s="23"/>
    </row>
    <row r="52" spans="1:4" s="29" customFormat="1" x14ac:dyDescent="0.2">
      <c r="A52" s="26">
        <v>1</v>
      </c>
      <c r="B52" s="30" t="s">
        <v>196</v>
      </c>
      <c r="C52" s="27">
        <v>12000</v>
      </c>
      <c r="D52" s="31" t="s">
        <v>183</v>
      </c>
    </row>
    <row r="53" spans="1:4" s="25" customFormat="1" x14ac:dyDescent="0.55000000000000004">
      <c r="A53" s="22" t="s">
        <v>197</v>
      </c>
      <c r="B53" s="23"/>
      <c r="C53" s="24">
        <f>แผน_งบยุทธศาสตร์61!N18*1000000</f>
        <v>798200</v>
      </c>
      <c r="D53" s="23"/>
    </row>
    <row r="54" spans="1:4" s="25" customFormat="1" x14ac:dyDescent="0.55000000000000004">
      <c r="A54" s="22"/>
      <c r="B54" s="23"/>
      <c r="C54" s="24">
        <f>SUM(C55:C62)</f>
        <v>925000</v>
      </c>
      <c r="D54" s="23"/>
    </row>
    <row r="55" spans="1:4" s="29" customFormat="1" ht="72" x14ac:dyDescent="0.2">
      <c r="A55" s="26">
        <v>1</v>
      </c>
      <c r="B55" s="30" t="s">
        <v>198</v>
      </c>
      <c r="C55" s="27">
        <v>70000</v>
      </c>
      <c r="D55" s="31" t="s">
        <v>183</v>
      </c>
    </row>
    <row r="56" spans="1:4" s="29" customFormat="1" x14ac:dyDescent="0.2">
      <c r="A56" s="26">
        <v>2</v>
      </c>
      <c r="B56" s="30" t="s">
        <v>199</v>
      </c>
      <c r="C56" s="27">
        <v>200000</v>
      </c>
      <c r="D56" s="31" t="s">
        <v>183</v>
      </c>
    </row>
    <row r="57" spans="1:4" s="29" customFormat="1" x14ac:dyDescent="0.2">
      <c r="A57" s="26">
        <v>3</v>
      </c>
      <c r="B57" s="30" t="s">
        <v>200</v>
      </c>
      <c r="C57" s="27">
        <v>25000</v>
      </c>
      <c r="D57" s="31" t="s">
        <v>183</v>
      </c>
    </row>
    <row r="58" spans="1:4" s="29" customFormat="1" x14ac:dyDescent="0.2">
      <c r="A58" s="26">
        <v>4</v>
      </c>
      <c r="B58" s="30" t="s">
        <v>201</v>
      </c>
      <c r="C58" s="27">
        <v>60000</v>
      </c>
      <c r="D58" s="31" t="s">
        <v>183</v>
      </c>
    </row>
    <row r="59" spans="1:4" s="29" customFormat="1" ht="48" x14ac:dyDescent="0.2">
      <c r="A59" s="26">
        <v>5</v>
      </c>
      <c r="B59" s="30" t="s">
        <v>202</v>
      </c>
      <c r="C59" s="27">
        <v>110000</v>
      </c>
      <c r="D59" s="31" t="s">
        <v>180</v>
      </c>
    </row>
    <row r="60" spans="1:4" s="29" customFormat="1" x14ac:dyDescent="0.2">
      <c r="A60" s="26">
        <v>6</v>
      </c>
      <c r="B60" s="30" t="s">
        <v>203</v>
      </c>
      <c r="C60" s="27">
        <v>300000</v>
      </c>
      <c r="D60" s="31" t="s">
        <v>180</v>
      </c>
    </row>
    <row r="61" spans="1:4" s="29" customFormat="1" ht="48" x14ac:dyDescent="0.2">
      <c r="A61" s="26">
        <v>7</v>
      </c>
      <c r="B61" s="30" t="s">
        <v>1143</v>
      </c>
      <c r="C61" s="27">
        <v>100000</v>
      </c>
      <c r="D61" s="31" t="s">
        <v>175</v>
      </c>
    </row>
    <row r="62" spans="1:4" s="29" customFormat="1" x14ac:dyDescent="0.2">
      <c r="A62" s="26">
        <v>8</v>
      </c>
      <c r="B62" s="30" t="s">
        <v>204</v>
      </c>
      <c r="C62" s="27">
        <v>60000</v>
      </c>
      <c r="D62" s="31" t="s">
        <v>175</v>
      </c>
    </row>
    <row r="63" spans="1:4" s="25" customFormat="1" x14ac:dyDescent="0.55000000000000004">
      <c r="A63" s="22" t="s">
        <v>205</v>
      </c>
      <c r="B63" s="23"/>
      <c r="C63" s="24">
        <f>แผน_งบยุทธศาสตร์61!N19*1000000</f>
        <v>8678600</v>
      </c>
      <c r="D63" s="23"/>
    </row>
    <row r="64" spans="1:4" s="25" customFormat="1" x14ac:dyDescent="0.55000000000000004">
      <c r="A64" s="22"/>
      <c r="B64" s="23"/>
      <c r="C64" s="24">
        <f>SUM(C65)</f>
        <v>8678600</v>
      </c>
      <c r="D64" s="23"/>
    </row>
    <row r="65" spans="1:4" s="29" customFormat="1" x14ac:dyDescent="0.2">
      <c r="A65" s="26">
        <v>1</v>
      </c>
      <c r="B65" s="31" t="s">
        <v>206</v>
      </c>
      <c r="C65" s="27">
        <v>8678600</v>
      </c>
      <c r="D65" s="31" t="s">
        <v>207</v>
      </c>
    </row>
    <row r="66" spans="1:4" s="25" customFormat="1" x14ac:dyDescent="0.55000000000000004">
      <c r="A66" s="22" t="s">
        <v>208</v>
      </c>
      <c r="B66" s="23"/>
      <c r="C66" s="24">
        <f>แผน_งบยุทธศาสตร์61!N24*1000000</f>
        <v>1500000</v>
      </c>
      <c r="D66" s="23"/>
    </row>
    <row r="67" spans="1:4" s="25" customFormat="1" x14ac:dyDescent="0.55000000000000004">
      <c r="A67" s="22"/>
      <c r="B67" s="23"/>
      <c r="C67" s="24">
        <f>SUM(C68:C88)</f>
        <v>1873250</v>
      </c>
      <c r="D67" s="23"/>
    </row>
    <row r="68" spans="1:4" s="29" customFormat="1" x14ac:dyDescent="0.2">
      <c r="A68" s="26">
        <v>1</v>
      </c>
      <c r="B68" s="30" t="s">
        <v>209</v>
      </c>
      <c r="C68" s="27">
        <v>25000</v>
      </c>
      <c r="D68" s="31" t="s">
        <v>183</v>
      </c>
    </row>
    <row r="69" spans="1:4" s="29" customFormat="1" x14ac:dyDescent="0.2">
      <c r="A69" s="26">
        <v>2</v>
      </c>
      <c r="B69" s="30" t="s">
        <v>210</v>
      </c>
      <c r="C69" s="27">
        <v>30000</v>
      </c>
      <c r="D69" s="31" t="s">
        <v>183</v>
      </c>
    </row>
    <row r="70" spans="1:4" s="29" customFormat="1" x14ac:dyDescent="0.2">
      <c r="A70" s="26">
        <v>3</v>
      </c>
      <c r="B70" s="30" t="s">
        <v>211</v>
      </c>
      <c r="C70" s="27">
        <v>10850</v>
      </c>
      <c r="D70" s="31" t="s">
        <v>183</v>
      </c>
    </row>
    <row r="71" spans="1:4" s="29" customFormat="1" x14ac:dyDescent="0.2">
      <c r="A71" s="26">
        <v>4</v>
      </c>
      <c r="B71" s="30" t="s">
        <v>212</v>
      </c>
      <c r="C71" s="27">
        <v>40000</v>
      </c>
      <c r="D71" s="31" t="s">
        <v>178</v>
      </c>
    </row>
    <row r="72" spans="1:4" s="29" customFormat="1" x14ac:dyDescent="0.2">
      <c r="A72" s="26">
        <v>5</v>
      </c>
      <c r="B72" s="30" t="s">
        <v>213</v>
      </c>
      <c r="C72" s="27">
        <v>30000</v>
      </c>
      <c r="D72" s="31" t="s">
        <v>178</v>
      </c>
    </row>
    <row r="73" spans="1:4" s="29" customFormat="1" x14ac:dyDescent="0.2">
      <c r="A73" s="26">
        <v>6</v>
      </c>
      <c r="B73" s="30" t="s">
        <v>214</v>
      </c>
      <c r="C73" s="27">
        <v>27200</v>
      </c>
      <c r="D73" s="31" t="s">
        <v>178</v>
      </c>
    </row>
    <row r="74" spans="1:4" s="29" customFormat="1" x14ac:dyDescent="0.2">
      <c r="A74" s="26">
        <v>7</v>
      </c>
      <c r="B74" s="30" t="s">
        <v>215</v>
      </c>
      <c r="C74" s="27">
        <v>36200</v>
      </c>
      <c r="D74" s="31" t="s">
        <v>178</v>
      </c>
    </row>
    <row r="75" spans="1:4" s="29" customFormat="1" x14ac:dyDescent="0.2">
      <c r="A75" s="26">
        <v>8</v>
      </c>
      <c r="B75" s="30" t="s">
        <v>216</v>
      </c>
      <c r="C75" s="27">
        <v>300000</v>
      </c>
      <c r="D75" s="31" t="s">
        <v>178</v>
      </c>
    </row>
    <row r="76" spans="1:4" s="29" customFormat="1" x14ac:dyDescent="0.2">
      <c r="A76" s="26">
        <v>9</v>
      </c>
      <c r="B76" s="30" t="s">
        <v>217</v>
      </c>
      <c r="C76" s="27">
        <v>29000</v>
      </c>
      <c r="D76" s="31" t="s">
        <v>178</v>
      </c>
    </row>
    <row r="77" spans="1:4" s="29" customFormat="1" x14ac:dyDescent="0.2">
      <c r="A77" s="26">
        <v>10</v>
      </c>
      <c r="B77" s="30" t="s">
        <v>218</v>
      </c>
      <c r="C77" s="27">
        <v>50000</v>
      </c>
      <c r="D77" s="31" t="s">
        <v>219</v>
      </c>
    </row>
    <row r="78" spans="1:4" s="29" customFormat="1" x14ac:dyDescent="0.2">
      <c r="A78" s="26">
        <v>11</v>
      </c>
      <c r="B78" s="30" t="s">
        <v>220</v>
      </c>
      <c r="C78" s="27">
        <v>100000</v>
      </c>
      <c r="D78" s="31" t="s">
        <v>219</v>
      </c>
    </row>
    <row r="79" spans="1:4" s="29" customFormat="1" x14ac:dyDescent="0.2">
      <c r="A79" s="26">
        <v>12</v>
      </c>
      <c r="B79" s="30" t="s">
        <v>221</v>
      </c>
      <c r="C79" s="27">
        <v>25000</v>
      </c>
      <c r="D79" s="31" t="s">
        <v>222</v>
      </c>
    </row>
    <row r="80" spans="1:4" s="29" customFormat="1" x14ac:dyDescent="0.2">
      <c r="A80" s="26">
        <v>13</v>
      </c>
      <c r="B80" s="30" t="s">
        <v>223</v>
      </c>
      <c r="C80" s="27">
        <v>40000</v>
      </c>
      <c r="D80" s="31" t="s">
        <v>222</v>
      </c>
    </row>
    <row r="81" spans="1:4" s="29" customFormat="1" x14ac:dyDescent="0.2">
      <c r="A81" s="26">
        <v>14</v>
      </c>
      <c r="B81" s="30" t="s">
        <v>224</v>
      </c>
      <c r="C81" s="27">
        <v>100000</v>
      </c>
      <c r="D81" s="31" t="s">
        <v>222</v>
      </c>
    </row>
    <row r="82" spans="1:4" s="29" customFormat="1" x14ac:dyDescent="0.2">
      <c r="A82" s="26">
        <v>15</v>
      </c>
      <c r="B82" s="30" t="s">
        <v>225</v>
      </c>
      <c r="C82" s="27">
        <v>80000</v>
      </c>
      <c r="D82" s="31" t="s">
        <v>226</v>
      </c>
    </row>
    <row r="83" spans="1:4" s="29" customFormat="1" x14ac:dyDescent="0.2">
      <c r="A83" s="26">
        <v>16</v>
      </c>
      <c r="B83" s="30" t="s">
        <v>227</v>
      </c>
      <c r="C83" s="27">
        <v>40000</v>
      </c>
      <c r="D83" s="31" t="s">
        <v>226</v>
      </c>
    </row>
    <row r="84" spans="1:4" s="29" customFormat="1" x14ac:dyDescent="0.2">
      <c r="A84" s="26">
        <v>17</v>
      </c>
      <c r="B84" s="30" t="s">
        <v>228</v>
      </c>
      <c r="C84" s="27">
        <v>80000</v>
      </c>
      <c r="D84" s="31" t="s">
        <v>226</v>
      </c>
    </row>
    <row r="85" spans="1:4" s="29" customFormat="1" x14ac:dyDescent="0.2">
      <c r="A85" s="26">
        <v>18</v>
      </c>
      <c r="B85" s="30" t="s">
        <v>229</v>
      </c>
      <c r="C85" s="27">
        <v>230000</v>
      </c>
      <c r="D85" s="31" t="s">
        <v>175</v>
      </c>
    </row>
    <row r="86" spans="1:4" s="29" customFormat="1" x14ac:dyDescent="0.2">
      <c r="A86" s="26">
        <v>19</v>
      </c>
      <c r="B86" s="30" t="s">
        <v>230</v>
      </c>
      <c r="C86" s="27">
        <v>150000</v>
      </c>
      <c r="D86" s="31" t="s">
        <v>231</v>
      </c>
    </row>
    <row r="87" spans="1:4" s="29" customFormat="1" x14ac:dyDescent="0.2">
      <c r="A87" s="26">
        <v>20</v>
      </c>
      <c r="B87" s="30" t="s">
        <v>232</v>
      </c>
      <c r="C87" s="27">
        <v>150000</v>
      </c>
      <c r="D87" s="31" t="s">
        <v>231</v>
      </c>
    </row>
    <row r="88" spans="1:4" s="29" customFormat="1" x14ac:dyDescent="0.2">
      <c r="A88" s="26">
        <v>21</v>
      </c>
      <c r="B88" s="30" t="s">
        <v>233</v>
      </c>
      <c r="C88" s="27">
        <v>300000</v>
      </c>
      <c r="D88" s="31" t="s">
        <v>231</v>
      </c>
    </row>
    <row r="89" spans="1:4" s="25" customFormat="1" x14ac:dyDescent="0.55000000000000004">
      <c r="A89" s="22" t="s">
        <v>234</v>
      </c>
      <c r="B89" s="23"/>
      <c r="C89" s="24">
        <f>แผน_งบยุทธศาสตร์61!N27*1000000</f>
        <v>1000000</v>
      </c>
      <c r="D89" s="23"/>
    </row>
    <row r="90" spans="1:4" s="25" customFormat="1" x14ac:dyDescent="0.55000000000000004">
      <c r="A90" s="22"/>
      <c r="B90" s="23"/>
      <c r="C90" s="24">
        <f>SUM(C91:C95)</f>
        <v>430200</v>
      </c>
      <c r="D90" s="23"/>
    </row>
    <row r="91" spans="1:4" s="29" customFormat="1" x14ac:dyDescent="0.2">
      <c r="A91" s="26">
        <v>1</v>
      </c>
      <c r="B91" s="31" t="s">
        <v>235</v>
      </c>
      <c r="C91" s="27">
        <v>41700</v>
      </c>
      <c r="D91" s="31" t="s">
        <v>178</v>
      </c>
    </row>
    <row r="92" spans="1:4" s="29" customFormat="1" x14ac:dyDescent="0.2">
      <c r="A92" s="26">
        <v>2</v>
      </c>
      <c r="B92" s="31" t="s">
        <v>236</v>
      </c>
      <c r="C92" s="27">
        <v>50000</v>
      </c>
      <c r="D92" s="31" t="s">
        <v>178</v>
      </c>
    </row>
    <row r="93" spans="1:4" s="29" customFormat="1" x14ac:dyDescent="0.2">
      <c r="A93" s="26">
        <v>3</v>
      </c>
      <c r="B93" s="31" t="s">
        <v>237</v>
      </c>
      <c r="C93" s="27">
        <v>60200</v>
      </c>
      <c r="D93" s="31" t="s">
        <v>219</v>
      </c>
    </row>
    <row r="94" spans="1:4" s="29" customFormat="1" x14ac:dyDescent="0.2">
      <c r="A94" s="26">
        <v>4</v>
      </c>
      <c r="B94" s="31" t="s">
        <v>238</v>
      </c>
      <c r="C94" s="27">
        <v>100400</v>
      </c>
      <c r="D94" s="31" t="s">
        <v>219</v>
      </c>
    </row>
    <row r="95" spans="1:4" s="29" customFormat="1" ht="48" x14ac:dyDescent="0.2">
      <c r="A95" s="26">
        <v>5</v>
      </c>
      <c r="B95" s="30" t="s">
        <v>239</v>
      </c>
      <c r="C95" s="27">
        <v>177900</v>
      </c>
      <c r="D95" s="31" t="s">
        <v>175</v>
      </c>
    </row>
    <row r="96" spans="1:4" s="25" customFormat="1" x14ac:dyDescent="0.55000000000000004">
      <c r="A96" s="22" t="s">
        <v>240</v>
      </c>
      <c r="B96" s="23"/>
      <c r="C96" s="24">
        <f>แผน_งบยุทธศาสตร์61!N28*1000000</f>
        <v>4000000</v>
      </c>
      <c r="D96" s="23"/>
    </row>
    <row r="97" spans="1:4" s="25" customFormat="1" x14ac:dyDescent="0.55000000000000004">
      <c r="A97" s="22"/>
      <c r="B97" s="23"/>
      <c r="C97" s="24">
        <f>SUM(C98:C170)</f>
        <v>11041930</v>
      </c>
      <c r="D97" s="23"/>
    </row>
    <row r="98" spans="1:4" s="29" customFormat="1" x14ac:dyDescent="0.2">
      <c r="A98" s="26">
        <v>1</v>
      </c>
      <c r="B98" s="31" t="s">
        <v>241</v>
      </c>
      <c r="C98" s="27">
        <v>482800</v>
      </c>
      <c r="D98" s="31" t="s">
        <v>183</v>
      </c>
    </row>
    <row r="99" spans="1:4" s="29" customFormat="1" x14ac:dyDescent="0.2">
      <c r="A99" s="26">
        <v>2</v>
      </c>
      <c r="B99" s="31" t="s">
        <v>242</v>
      </c>
      <c r="C99" s="27">
        <v>15000</v>
      </c>
      <c r="D99" s="31" t="s">
        <v>183</v>
      </c>
    </row>
    <row r="100" spans="1:4" s="29" customFormat="1" x14ac:dyDescent="0.2">
      <c r="A100" s="26">
        <v>3</v>
      </c>
      <c r="B100" s="31" t="s">
        <v>243</v>
      </c>
      <c r="C100" s="27">
        <v>104150</v>
      </c>
      <c r="D100" s="31" t="s">
        <v>183</v>
      </c>
    </row>
    <row r="101" spans="1:4" s="29" customFormat="1" x14ac:dyDescent="0.2">
      <c r="A101" s="26">
        <v>4</v>
      </c>
      <c r="B101" s="31" t="s">
        <v>244</v>
      </c>
      <c r="C101" s="27">
        <v>285000</v>
      </c>
      <c r="D101" s="31" t="s">
        <v>183</v>
      </c>
    </row>
    <row r="102" spans="1:4" s="29" customFormat="1" x14ac:dyDescent="0.2">
      <c r="A102" s="26">
        <v>5</v>
      </c>
      <c r="B102" s="31" t="s">
        <v>245</v>
      </c>
      <c r="C102" s="27">
        <v>200000</v>
      </c>
      <c r="D102" s="31" t="s">
        <v>183</v>
      </c>
    </row>
    <row r="103" spans="1:4" s="29" customFormat="1" x14ac:dyDescent="0.2">
      <c r="A103" s="26">
        <v>6</v>
      </c>
      <c r="B103" s="31" t="s">
        <v>246</v>
      </c>
      <c r="C103" s="27">
        <v>83070</v>
      </c>
      <c r="D103" s="31" t="s">
        <v>207</v>
      </c>
    </row>
    <row r="104" spans="1:4" s="29" customFormat="1" x14ac:dyDescent="0.2">
      <c r="A104" s="26">
        <v>7</v>
      </c>
      <c r="B104" s="31" t="s">
        <v>247</v>
      </c>
      <c r="C104" s="27">
        <v>250000</v>
      </c>
      <c r="D104" s="31" t="s">
        <v>207</v>
      </c>
    </row>
    <row r="105" spans="1:4" s="29" customFormat="1" x14ac:dyDescent="0.2">
      <c r="A105" s="26">
        <v>8</v>
      </c>
      <c r="B105" s="31" t="s">
        <v>248</v>
      </c>
      <c r="C105" s="27">
        <v>20000</v>
      </c>
      <c r="D105" s="31" t="s">
        <v>207</v>
      </c>
    </row>
    <row r="106" spans="1:4" s="29" customFormat="1" x14ac:dyDescent="0.2">
      <c r="A106" s="26">
        <v>9</v>
      </c>
      <c r="B106" s="31" t="s">
        <v>249</v>
      </c>
      <c r="C106" s="27">
        <v>38950</v>
      </c>
      <c r="D106" s="31" t="s">
        <v>178</v>
      </c>
    </row>
    <row r="107" spans="1:4" s="29" customFormat="1" x14ac:dyDescent="0.2">
      <c r="A107" s="26">
        <v>10</v>
      </c>
      <c r="B107" s="31" t="s">
        <v>250</v>
      </c>
      <c r="C107" s="27">
        <v>12000</v>
      </c>
      <c r="D107" s="31" t="s">
        <v>178</v>
      </c>
    </row>
    <row r="108" spans="1:4" s="29" customFormat="1" x14ac:dyDescent="0.2">
      <c r="A108" s="26">
        <v>11</v>
      </c>
      <c r="B108" s="31" t="s">
        <v>251</v>
      </c>
      <c r="C108" s="27">
        <v>7000</v>
      </c>
      <c r="D108" s="31" t="s">
        <v>178</v>
      </c>
    </row>
    <row r="109" spans="1:4" s="29" customFormat="1" x14ac:dyDescent="0.2">
      <c r="A109" s="26">
        <v>12</v>
      </c>
      <c r="B109" s="31" t="s">
        <v>252</v>
      </c>
      <c r="C109" s="27">
        <v>20000</v>
      </c>
      <c r="D109" s="31" t="s">
        <v>178</v>
      </c>
    </row>
    <row r="110" spans="1:4" x14ac:dyDescent="0.55000000000000004">
      <c r="A110" s="32">
        <v>13</v>
      </c>
      <c r="B110" s="28" t="s">
        <v>253</v>
      </c>
      <c r="C110" s="33">
        <v>80000</v>
      </c>
      <c r="D110" s="31" t="s">
        <v>178</v>
      </c>
    </row>
    <row r="111" spans="1:4" x14ac:dyDescent="0.55000000000000004">
      <c r="A111" s="32">
        <v>14</v>
      </c>
      <c r="B111" s="28" t="s">
        <v>254</v>
      </c>
      <c r="C111" s="33">
        <v>80000</v>
      </c>
      <c r="D111" s="31" t="s">
        <v>178</v>
      </c>
    </row>
    <row r="112" spans="1:4" x14ac:dyDescent="0.55000000000000004">
      <c r="A112" s="32">
        <v>15</v>
      </c>
      <c r="B112" s="28" t="s">
        <v>255</v>
      </c>
      <c r="C112" s="33">
        <v>25000</v>
      </c>
      <c r="D112" s="31" t="s">
        <v>178</v>
      </c>
    </row>
    <row r="113" spans="1:4" x14ac:dyDescent="0.55000000000000004">
      <c r="A113" s="32">
        <v>16</v>
      </c>
      <c r="B113" s="28" t="s">
        <v>256</v>
      </c>
      <c r="C113" s="33">
        <v>30000</v>
      </c>
      <c r="D113" s="31" t="s">
        <v>219</v>
      </c>
    </row>
    <row r="114" spans="1:4" x14ac:dyDescent="0.55000000000000004">
      <c r="A114" s="32">
        <v>17</v>
      </c>
      <c r="B114" s="28" t="s">
        <v>257</v>
      </c>
      <c r="C114" s="33">
        <v>25000</v>
      </c>
      <c r="D114" s="31" t="s">
        <v>219</v>
      </c>
    </row>
    <row r="115" spans="1:4" x14ac:dyDescent="0.55000000000000004">
      <c r="A115" s="32">
        <v>18</v>
      </c>
      <c r="B115" s="28" t="s">
        <v>258</v>
      </c>
      <c r="C115" s="33">
        <v>25000</v>
      </c>
      <c r="D115" s="31" t="s">
        <v>219</v>
      </c>
    </row>
    <row r="116" spans="1:4" x14ac:dyDescent="0.55000000000000004">
      <c r="A116" s="32">
        <v>19</v>
      </c>
      <c r="B116" s="28" t="s">
        <v>259</v>
      </c>
      <c r="C116" s="33">
        <v>30000</v>
      </c>
      <c r="D116" s="31" t="s">
        <v>219</v>
      </c>
    </row>
    <row r="117" spans="1:4" x14ac:dyDescent="0.55000000000000004">
      <c r="A117" s="32">
        <v>20</v>
      </c>
      <c r="B117" s="28" t="s">
        <v>260</v>
      </c>
      <c r="C117" s="33">
        <v>50440</v>
      </c>
      <c r="D117" s="31" t="s">
        <v>219</v>
      </c>
    </row>
    <row r="118" spans="1:4" x14ac:dyDescent="0.55000000000000004">
      <c r="A118" s="32">
        <v>21</v>
      </c>
      <c r="B118" s="28" t="s">
        <v>261</v>
      </c>
      <c r="C118" s="33">
        <v>17000</v>
      </c>
      <c r="D118" s="31" t="s">
        <v>219</v>
      </c>
    </row>
    <row r="119" spans="1:4" x14ac:dyDescent="0.55000000000000004">
      <c r="A119" s="32">
        <v>22</v>
      </c>
      <c r="B119" s="28" t="s">
        <v>262</v>
      </c>
      <c r="C119" s="33">
        <v>30000</v>
      </c>
      <c r="D119" s="31" t="s">
        <v>219</v>
      </c>
    </row>
    <row r="120" spans="1:4" x14ac:dyDescent="0.55000000000000004">
      <c r="A120" s="26">
        <v>23</v>
      </c>
      <c r="B120" s="34" t="s">
        <v>263</v>
      </c>
      <c r="C120" s="27">
        <v>232000</v>
      </c>
      <c r="D120" s="31" t="s">
        <v>219</v>
      </c>
    </row>
    <row r="121" spans="1:4" x14ac:dyDescent="0.55000000000000004">
      <c r="A121" s="32">
        <v>24</v>
      </c>
      <c r="B121" s="28" t="s">
        <v>264</v>
      </c>
      <c r="C121" s="33">
        <v>250000</v>
      </c>
      <c r="D121" s="31" t="s">
        <v>219</v>
      </c>
    </row>
    <row r="122" spans="1:4" x14ac:dyDescent="0.55000000000000004">
      <c r="A122" s="32">
        <v>25</v>
      </c>
      <c r="B122" s="28" t="s">
        <v>265</v>
      </c>
      <c r="C122" s="33">
        <v>16000</v>
      </c>
      <c r="D122" s="31" t="s">
        <v>219</v>
      </c>
    </row>
    <row r="123" spans="1:4" x14ac:dyDescent="0.55000000000000004">
      <c r="A123" s="32">
        <v>26</v>
      </c>
      <c r="B123" s="28" t="s">
        <v>266</v>
      </c>
      <c r="C123" s="33">
        <v>31500</v>
      </c>
      <c r="D123" s="31" t="s">
        <v>219</v>
      </c>
    </row>
    <row r="124" spans="1:4" x14ac:dyDescent="0.55000000000000004">
      <c r="A124" s="32">
        <v>27</v>
      </c>
      <c r="B124" s="28" t="s">
        <v>267</v>
      </c>
      <c r="C124" s="33">
        <v>27000</v>
      </c>
      <c r="D124" s="31" t="s">
        <v>219</v>
      </c>
    </row>
    <row r="125" spans="1:4" ht="48" x14ac:dyDescent="0.55000000000000004">
      <c r="A125" s="26">
        <v>28</v>
      </c>
      <c r="B125" s="35" t="s">
        <v>268</v>
      </c>
      <c r="C125" s="27">
        <v>50000</v>
      </c>
      <c r="D125" s="31" t="s">
        <v>219</v>
      </c>
    </row>
    <row r="126" spans="1:4" x14ac:dyDescent="0.55000000000000004">
      <c r="A126" s="32">
        <v>29</v>
      </c>
      <c r="B126" s="28" t="s">
        <v>269</v>
      </c>
      <c r="C126" s="33">
        <v>47600</v>
      </c>
      <c r="D126" s="31" t="s">
        <v>219</v>
      </c>
    </row>
    <row r="127" spans="1:4" x14ac:dyDescent="0.55000000000000004">
      <c r="A127" s="32">
        <v>30</v>
      </c>
      <c r="B127" s="28" t="s">
        <v>270</v>
      </c>
      <c r="C127" s="33">
        <v>2000000</v>
      </c>
      <c r="D127" s="28" t="s">
        <v>185</v>
      </c>
    </row>
    <row r="128" spans="1:4" x14ac:dyDescent="0.55000000000000004">
      <c r="A128" s="32">
        <v>31</v>
      </c>
      <c r="B128" s="28" t="s">
        <v>271</v>
      </c>
      <c r="C128" s="33">
        <v>3087000</v>
      </c>
      <c r="D128" s="28" t="s">
        <v>185</v>
      </c>
    </row>
    <row r="129" spans="1:4" x14ac:dyDescent="0.55000000000000004">
      <c r="A129" s="32">
        <v>32</v>
      </c>
      <c r="B129" s="28" t="s">
        <v>272</v>
      </c>
      <c r="C129" s="33">
        <v>490000</v>
      </c>
      <c r="D129" s="28" t="s">
        <v>185</v>
      </c>
    </row>
    <row r="130" spans="1:4" x14ac:dyDescent="0.55000000000000004">
      <c r="A130" s="32">
        <v>33</v>
      </c>
      <c r="B130" s="28" t="s">
        <v>273</v>
      </c>
      <c r="C130" s="33">
        <v>500000</v>
      </c>
      <c r="D130" s="28" t="s">
        <v>185</v>
      </c>
    </row>
    <row r="131" spans="1:4" x14ac:dyDescent="0.55000000000000004">
      <c r="A131" s="32">
        <v>34</v>
      </c>
      <c r="B131" s="28" t="s">
        <v>274</v>
      </c>
      <c r="C131" s="33">
        <v>15000</v>
      </c>
      <c r="D131" s="28" t="s">
        <v>180</v>
      </c>
    </row>
    <row r="132" spans="1:4" x14ac:dyDescent="0.55000000000000004">
      <c r="A132" s="32">
        <v>35</v>
      </c>
      <c r="B132" s="28" t="s">
        <v>275</v>
      </c>
      <c r="C132" s="33">
        <v>30000</v>
      </c>
      <c r="D132" s="28" t="s">
        <v>180</v>
      </c>
    </row>
    <row r="133" spans="1:4" x14ac:dyDescent="0.55000000000000004">
      <c r="A133" s="32">
        <v>36</v>
      </c>
      <c r="B133" s="28" t="s">
        <v>276</v>
      </c>
      <c r="C133" s="33">
        <v>334000</v>
      </c>
      <c r="D133" s="28" t="s">
        <v>180</v>
      </c>
    </row>
    <row r="134" spans="1:4" x14ac:dyDescent="0.55000000000000004">
      <c r="A134" s="32">
        <v>37</v>
      </c>
      <c r="B134" s="28" t="s">
        <v>277</v>
      </c>
      <c r="C134" s="33">
        <v>28000</v>
      </c>
      <c r="D134" s="28" t="s">
        <v>180</v>
      </c>
    </row>
    <row r="135" spans="1:4" x14ac:dyDescent="0.55000000000000004">
      <c r="A135" s="32">
        <v>38</v>
      </c>
      <c r="B135" s="28" t="s">
        <v>278</v>
      </c>
      <c r="C135" s="33">
        <v>30840</v>
      </c>
      <c r="D135" s="28" t="s">
        <v>222</v>
      </c>
    </row>
    <row r="136" spans="1:4" ht="48" x14ac:dyDescent="0.55000000000000004">
      <c r="A136" s="26">
        <v>39</v>
      </c>
      <c r="B136" s="30" t="s">
        <v>279</v>
      </c>
      <c r="C136" s="27">
        <v>54400</v>
      </c>
      <c r="D136" s="31" t="s">
        <v>222</v>
      </c>
    </row>
    <row r="137" spans="1:4" x14ac:dyDescent="0.55000000000000004">
      <c r="A137" s="32">
        <v>40</v>
      </c>
      <c r="B137" s="28" t="s">
        <v>280</v>
      </c>
      <c r="C137" s="33">
        <v>20000</v>
      </c>
      <c r="D137" s="28" t="s">
        <v>222</v>
      </c>
    </row>
    <row r="138" spans="1:4" x14ac:dyDescent="0.55000000000000004">
      <c r="A138" s="32">
        <v>41</v>
      </c>
      <c r="B138" s="28" t="s">
        <v>281</v>
      </c>
      <c r="C138" s="33">
        <v>20000</v>
      </c>
      <c r="D138" s="28" t="s">
        <v>222</v>
      </c>
    </row>
    <row r="139" spans="1:4" x14ac:dyDescent="0.55000000000000004">
      <c r="A139" s="32">
        <v>42</v>
      </c>
      <c r="B139" s="28" t="s">
        <v>282</v>
      </c>
      <c r="C139" s="33">
        <v>20000</v>
      </c>
      <c r="D139" s="28" t="s">
        <v>222</v>
      </c>
    </row>
    <row r="140" spans="1:4" x14ac:dyDescent="0.55000000000000004">
      <c r="A140" s="32">
        <v>43</v>
      </c>
      <c r="B140" s="28" t="s">
        <v>283</v>
      </c>
      <c r="C140" s="33">
        <v>20000</v>
      </c>
      <c r="D140" s="28" t="s">
        <v>222</v>
      </c>
    </row>
    <row r="141" spans="1:4" x14ac:dyDescent="0.55000000000000004">
      <c r="A141" s="32">
        <v>44</v>
      </c>
      <c r="B141" s="28" t="s">
        <v>284</v>
      </c>
      <c r="C141" s="33">
        <v>73000</v>
      </c>
      <c r="D141" s="28" t="s">
        <v>222</v>
      </c>
    </row>
    <row r="142" spans="1:4" x14ac:dyDescent="0.55000000000000004">
      <c r="A142" s="32">
        <v>45</v>
      </c>
      <c r="B142" s="28" t="s">
        <v>285</v>
      </c>
      <c r="C142" s="33">
        <v>24640</v>
      </c>
      <c r="D142" s="31" t="s">
        <v>226</v>
      </c>
    </row>
    <row r="143" spans="1:4" x14ac:dyDescent="0.55000000000000004">
      <c r="A143" s="32">
        <v>46</v>
      </c>
      <c r="B143" s="28" t="s">
        <v>286</v>
      </c>
      <c r="C143" s="33">
        <v>50000</v>
      </c>
      <c r="D143" s="31" t="s">
        <v>226</v>
      </c>
    </row>
    <row r="144" spans="1:4" x14ac:dyDescent="0.55000000000000004">
      <c r="A144" s="32">
        <v>47</v>
      </c>
      <c r="B144" s="28" t="s">
        <v>287</v>
      </c>
      <c r="C144" s="33">
        <v>30000</v>
      </c>
      <c r="D144" s="31" t="s">
        <v>226</v>
      </c>
    </row>
    <row r="145" spans="1:4" x14ac:dyDescent="0.55000000000000004">
      <c r="A145" s="32">
        <v>48</v>
      </c>
      <c r="B145" s="28" t="s">
        <v>288</v>
      </c>
      <c r="C145" s="33">
        <v>30000</v>
      </c>
      <c r="D145" s="31" t="s">
        <v>226</v>
      </c>
    </row>
    <row r="146" spans="1:4" ht="48" x14ac:dyDescent="0.55000000000000004">
      <c r="A146" s="26">
        <v>49</v>
      </c>
      <c r="B146" s="35" t="s">
        <v>289</v>
      </c>
      <c r="C146" s="27">
        <v>24900</v>
      </c>
      <c r="D146" s="31" t="s">
        <v>226</v>
      </c>
    </row>
    <row r="147" spans="1:4" x14ac:dyDescent="0.55000000000000004">
      <c r="A147" s="32">
        <v>50</v>
      </c>
      <c r="B147" s="28" t="s">
        <v>290</v>
      </c>
      <c r="C147" s="33">
        <v>14940</v>
      </c>
      <c r="D147" s="31" t="s">
        <v>226</v>
      </c>
    </row>
    <row r="148" spans="1:4" x14ac:dyDescent="0.55000000000000004">
      <c r="A148" s="32">
        <v>51</v>
      </c>
      <c r="B148" s="28" t="s">
        <v>291</v>
      </c>
      <c r="C148" s="33">
        <v>30000</v>
      </c>
      <c r="D148" s="31" t="s">
        <v>226</v>
      </c>
    </row>
    <row r="149" spans="1:4" x14ac:dyDescent="0.55000000000000004">
      <c r="A149" s="32">
        <v>52</v>
      </c>
      <c r="B149" s="28" t="s">
        <v>292</v>
      </c>
      <c r="C149" s="33">
        <v>372500</v>
      </c>
      <c r="D149" s="28" t="s">
        <v>175</v>
      </c>
    </row>
    <row r="150" spans="1:4" x14ac:dyDescent="0.55000000000000004">
      <c r="A150" s="32">
        <v>53</v>
      </c>
      <c r="B150" s="31" t="s">
        <v>293</v>
      </c>
      <c r="C150" s="33">
        <v>75300</v>
      </c>
      <c r="D150" s="28" t="s">
        <v>175</v>
      </c>
    </row>
    <row r="151" spans="1:4" x14ac:dyDescent="0.55000000000000004">
      <c r="A151" s="32">
        <v>54</v>
      </c>
      <c r="B151" s="28" t="s">
        <v>294</v>
      </c>
      <c r="C151" s="33">
        <v>90000</v>
      </c>
      <c r="D151" s="28" t="s">
        <v>175</v>
      </c>
    </row>
    <row r="152" spans="1:4" x14ac:dyDescent="0.55000000000000004">
      <c r="A152" s="32">
        <v>55</v>
      </c>
      <c r="B152" s="28" t="s">
        <v>295</v>
      </c>
      <c r="C152" s="33">
        <v>66640</v>
      </c>
      <c r="D152" s="28" t="s">
        <v>175</v>
      </c>
    </row>
    <row r="153" spans="1:4" x14ac:dyDescent="0.55000000000000004">
      <c r="A153" s="32">
        <v>56</v>
      </c>
      <c r="B153" s="28" t="s">
        <v>296</v>
      </c>
      <c r="C153" s="33">
        <v>40000</v>
      </c>
      <c r="D153" s="28" t="s">
        <v>175</v>
      </c>
    </row>
    <row r="154" spans="1:4" x14ac:dyDescent="0.55000000000000004">
      <c r="A154" s="32">
        <v>57</v>
      </c>
      <c r="B154" s="28" t="s">
        <v>297</v>
      </c>
      <c r="C154" s="33">
        <v>36760</v>
      </c>
      <c r="D154" s="28" t="s">
        <v>175</v>
      </c>
    </row>
    <row r="155" spans="1:4" x14ac:dyDescent="0.55000000000000004">
      <c r="A155" s="32">
        <v>58</v>
      </c>
      <c r="B155" s="28" t="s">
        <v>298</v>
      </c>
      <c r="C155" s="33">
        <v>35000</v>
      </c>
      <c r="D155" s="28" t="s">
        <v>175</v>
      </c>
    </row>
    <row r="156" spans="1:4" x14ac:dyDescent="0.55000000000000004">
      <c r="A156" s="32">
        <v>59</v>
      </c>
      <c r="B156" s="28" t="s">
        <v>299</v>
      </c>
      <c r="C156" s="33">
        <v>22000</v>
      </c>
      <c r="D156" s="28" t="s">
        <v>175</v>
      </c>
    </row>
    <row r="157" spans="1:4" x14ac:dyDescent="0.55000000000000004">
      <c r="A157" s="32">
        <v>60</v>
      </c>
      <c r="B157" s="28" t="s">
        <v>300</v>
      </c>
      <c r="C157" s="33">
        <v>20800</v>
      </c>
      <c r="D157" s="28" t="s">
        <v>175</v>
      </c>
    </row>
    <row r="158" spans="1:4" x14ac:dyDescent="0.55000000000000004">
      <c r="A158" s="32">
        <v>61</v>
      </c>
      <c r="B158" s="28" t="s">
        <v>301</v>
      </c>
      <c r="C158" s="33">
        <v>80000</v>
      </c>
      <c r="D158" s="28" t="s">
        <v>175</v>
      </c>
    </row>
    <row r="159" spans="1:4" x14ac:dyDescent="0.55000000000000004">
      <c r="A159" s="32">
        <v>62</v>
      </c>
      <c r="B159" s="28" t="s">
        <v>302</v>
      </c>
      <c r="C159" s="33">
        <v>100000</v>
      </c>
      <c r="D159" s="28" t="s">
        <v>175</v>
      </c>
    </row>
    <row r="160" spans="1:4" x14ac:dyDescent="0.55000000000000004">
      <c r="A160" s="32">
        <v>63</v>
      </c>
      <c r="B160" s="28" t="s">
        <v>303</v>
      </c>
      <c r="C160" s="33">
        <v>65000</v>
      </c>
      <c r="D160" s="28" t="s">
        <v>175</v>
      </c>
    </row>
    <row r="161" spans="1:4" x14ac:dyDescent="0.55000000000000004">
      <c r="A161" s="32">
        <v>64</v>
      </c>
      <c r="B161" s="28" t="s">
        <v>304</v>
      </c>
      <c r="C161" s="33">
        <v>83300</v>
      </c>
      <c r="D161" s="28" t="s">
        <v>175</v>
      </c>
    </row>
    <row r="162" spans="1:4" x14ac:dyDescent="0.55000000000000004">
      <c r="A162" s="32">
        <v>65</v>
      </c>
      <c r="B162" s="28" t="s">
        <v>305</v>
      </c>
      <c r="C162" s="33">
        <v>60000</v>
      </c>
      <c r="D162" s="28" t="s">
        <v>175</v>
      </c>
    </row>
    <row r="163" spans="1:4" x14ac:dyDescent="0.55000000000000004">
      <c r="A163" s="32">
        <v>66</v>
      </c>
      <c r="B163" s="28" t="s">
        <v>306</v>
      </c>
      <c r="C163" s="33">
        <v>153400</v>
      </c>
      <c r="D163" s="28" t="s">
        <v>175</v>
      </c>
    </row>
    <row r="164" spans="1:4" x14ac:dyDescent="0.55000000000000004">
      <c r="A164" s="32"/>
      <c r="B164" s="28" t="s">
        <v>307</v>
      </c>
      <c r="C164" s="33"/>
      <c r="D164" s="28"/>
    </row>
    <row r="165" spans="1:4" x14ac:dyDescent="0.55000000000000004">
      <c r="A165" s="32"/>
      <c r="B165" s="28" t="s">
        <v>308</v>
      </c>
      <c r="C165" s="33"/>
      <c r="D165" s="28"/>
    </row>
    <row r="166" spans="1:4" x14ac:dyDescent="0.55000000000000004">
      <c r="A166" s="32"/>
      <c r="B166" s="28" t="s">
        <v>309</v>
      </c>
      <c r="C166" s="33"/>
      <c r="D166" s="28"/>
    </row>
    <row r="167" spans="1:4" x14ac:dyDescent="0.55000000000000004">
      <c r="A167" s="32">
        <v>67</v>
      </c>
      <c r="B167" s="28" t="s">
        <v>310</v>
      </c>
      <c r="C167" s="33">
        <v>130000</v>
      </c>
      <c r="D167" s="28" t="s">
        <v>175</v>
      </c>
    </row>
    <row r="168" spans="1:4" x14ac:dyDescent="0.55000000000000004">
      <c r="A168" s="32">
        <v>68</v>
      </c>
      <c r="B168" s="28" t="s">
        <v>311</v>
      </c>
      <c r="C168" s="33">
        <v>40000</v>
      </c>
      <c r="D168" s="28" t="s">
        <v>175</v>
      </c>
    </row>
    <row r="169" spans="1:4" x14ac:dyDescent="0.55000000000000004">
      <c r="A169" s="32">
        <v>69</v>
      </c>
      <c r="B169" s="28" t="s">
        <v>312</v>
      </c>
      <c r="C169" s="33">
        <v>40000</v>
      </c>
      <c r="D169" s="28" t="s">
        <v>175</v>
      </c>
    </row>
    <row r="170" spans="1:4" x14ac:dyDescent="0.55000000000000004">
      <c r="A170" s="32">
        <v>70</v>
      </c>
      <c r="B170" s="28" t="s">
        <v>313</v>
      </c>
      <c r="C170" s="33">
        <v>40000</v>
      </c>
      <c r="D170" s="28" t="s">
        <v>175</v>
      </c>
    </row>
    <row r="171" spans="1:4" s="25" customFormat="1" x14ac:dyDescent="0.55000000000000004">
      <c r="A171" s="22" t="s">
        <v>314</v>
      </c>
      <c r="B171" s="23"/>
      <c r="C171" s="24">
        <f>แผน_งบยุทธศาสตร์61!N30*1000000</f>
        <v>1500000</v>
      </c>
      <c r="D171" s="23"/>
    </row>
    <row r="172" spans="1:4" s="25" customFormat="1" x14ac:dyDescent="0.55000000000000004">
      <c r="A172" s="22"/>
      <c r="B172" s="23"/>
      <c r="C172" s="24">
        <f>SUM(C173:C201)</f>
        <v>1792772</v>
      </c>
      <c r="D172" s="23"/>
    </row>
    <row r="173" spans="1:4" x14ac:dyDescent="0.55000000000000004">
      <c r="A173" s="32">
        <v>1</v>
      </c>
      <c r="B173" s="28" t="s">
        <v>315</v>
      </c>
      <c r="C173" s="33">
        <v>229700</v>
      </c>
      <c r="D173" s="28" t="s">
        <v>183</v>
      </c>
    </row>
    <row r="174" spans="1:4" ht="48" x14ac:dyDescent="0.55000000000000004">
      <c r="A174" s="26">
        <v>2</v>
      </c>
      <c r="B174" s="35" t="s">
        <v>316</v>
      </c>
      <c r="C174" s="27">
        <v>50000</v>
      </c>
      <c r="D174" s="31" t="s">
        <v>183</v>
      </c>
    </row>
    <row r="175" spans="1:4" x14ac:dyDescent="0.55000000000000004">
      <c r="A175" s="32">
        <v>3</v>
      </c>
      <c r="B175" s="28" t="s">
        <v>317</v>
      </c>
      <c r="C175" s="33">
        <v>30000</v>
      </c>
      <c r="D175" s="28" t="s">
        <v>183</v>
      </c>
    </row>
    <row r="176" spans="1:4" x14ac:dyDescent="0.55000000000000004">
      <c r="A176" s="32">
        <v>4</v>
      </c>
      <c r="B176" s="28" t="s">
        <v>318</v>
      </c>
      <c r="C176" s="33">
        <v>25000</v>
      </c>
      <c r="D176" s="28" t="s">
        <v>183</v>
      </c>
    </row>
    <row r="177" spans="1:4" x14ac:dyDescent="0.55000000000000004">
      <c r="A177" s="32">
        <v>5</v>
      </c>
      <c r="B177" s="28" t="s">
        <v>319</v>
      </c>
      <c r="C177" s="33">
        <v>20000</v>
      </c>
      <c r="D177" s="28" t="s">
        <v>183</v>
      </c>
    </row>
    <row r="178" spans="1:4" x14ac:dyDescent="0.55000000000000004">
      <c r="A178" s="32">
        <v>6</v>
      </c>
      <c r="B178" s="28" t="s">
        <v>320</v>
      </c>
      <c r="C178" s="33">
        <v>70000</v>
      </c>
      <c r="D178" s="28" t="s">
        <v>178</v>
      </c>
    </row>
    <row r="179" spans="1:4" x14ac:dyDescent="0.55000000000000004">
      <c r="A179" s="32">
        <v>7</v>
      </c>
      <c r="B179" s="28" t="s">
        <v>321</v>
      </c>
      <c r="C179" s="33">
        <v>103875</v>
      </c>
      <c r="D179" s="28" t="s">
        <v>219</v>
      </c>
    </row>
    <row r="180" spans="1:4" x14ac:dyDescent="0.55000000000000004">
      <c r="A180" s="32">
        <v>8</v>
      </c>
      <c r="B180" s="28" t="s">
        <v>322</v>
      </c>
      <c r="C180" s="33">
        <v>17500</v>
      </c>
      <c r="D180" s="28" t="s">
        <v>180</v>
      </c>
    </row>
    <row r="181" spans="1:4" x14ac:dyDescent="0.55000000000000004">
      <c r="A181" s="32">
        <v>9</v>
      </c>
      <c r="B181" s="28" t="s">
        <v>323</v>
      </c>
      <c r="C181" s="33">
        <v>250000</v>
      </c>
      <c r="D181" s="28" t="s">
        <v>180</v>
      </c>
    </row>
    <row r="182" spans="1:4" x14ac:dyDescent="0.55000000000000004">
      <c r="A182" s="32">
        <v>10</v>
      </c>
      <c r="B182" s="28" t="s">
        <v>324</v>
      </c>
      <c r="C182" s="33">
        <v>20000</v>
      </c>
      <c r="D182" s="28" t="s">
        <v>222</v>
      </c>
    </row>
    <row r="183" spans="1:4" x14ac:dyDescent="0.55000000000000004">
      <c r="A183" s="32">
        <v>11</v>
      </c>
      <c r="B183" s="28" t="s">
        <v>325</v>
      </c>
      <c r="C183" s="33">
        <v>75000</v>
      </c>
      <c r="D183" s="28" t="s">
        <v>222</v>
      </c>
    </row>
    <row r="184" spans="1:4" x14ac:dyDescent="0.55000000000000004">
      <c r="A184" s="32">
        <v>12</v>
      </c>
      <c r="B184" s="28" t="s">
        <v>326</v>
      </c>
      <c r="C184" s="33">
        <v>73100</v>
      </c>
      <c r="D184" s="28" t="s">
        <v>222</v>
      </c>
    </row>
    <row r="185" spans="1:4" x14ac:dyDescent="0.55000000000000004">
      <c r="A185" s="32">
        <v>13</v>
      </c>
      <c r="B185" s="28" t="s">
        <v>327</v>
      </c>
      <c r="C185" s="33">
        <v>15000</v>
      </c>
      <c r="D185" s="28" t="s">
        <v>222</v>
      </c>
    </row>
    <row r="186" spans="1:4" ht="48" x14ac:dyDescent="0.55000000000000004">
      <c r="A186" s="26">
        <v>14</v>
      </c>
      <c r="B186" s="35" t="s">
        <v>328</v>
      </c>
      <c r="C186" s="27">
        <v>55700</v>
      </c>
      <c r="D186" s="31" t="s">
        <v>226</v>
      </c>
    </row>
    <row r="187" spans="1:4" x14ac:dyDescent="0.55000000000000004">
      <c r="A187" s="32">
        <v>15</v>
      </c>
      <c r="B187" s="28" t="s">
        <v>329</v>
      </c>
      <c r="C187" s="33">
        <v>35000</v>
      </c>
      <c r="D187" s="31" t="s">
        <v>226</v>
      </c>
    </row>
    <row r="188" spans="1:4" x14ac:dyDescent="0.55000000000000004">
      <c r="A188" s="32">
        <v>16</v>
      </c>
      <c r="B188" s="28" t="s">
        <v>330</v>
      </c>
      <c r="C188" s="33">
        <v>20000</v>
      </c>
      <c r="D188" s="31" t="s">
        <v>226</v>
      </c>
    </row>
    <row r="189" spans="1:4" x14ac:dyDescent="0.55000000000000004">
      <c r="A189" s="32">
        <v>17</v>
      </c>
      <c r="B189" s="28" t="s">
        <v>331</v>
      </c>
      <c r="C189" s="33">
        <v>15160</v>
      </c>
      <c r="D189" s="31" t="s">
        <v>226</v>
      </c>
    </row>
    <row r="190" spans="1:4" x14ac:dyDescent="0.55000000000000004">
      <c r="A190" s="32">
        <v>18</v>
      </c>
      <c r="B190" s="28" t="s">
        <v>332</v>
      </c>
      <c r="C190" s="33">
        <v>20000</v>
      </c>
      <c r="D190" s="31" t="s">
        <v>226</v>
      </c>
    </row>
    <row r="191" spans="1:4" x14ac:dyDescent="0.55000000000000004">
      <c r="A191" s="32">
        <v>19</v>
      </c>
      <c r="B191" s="28" t="s">
        <v>333</v>
      </c>
      <c r="C191" s="33">
        <v>20230</v>
      </c>
      <c r="D191" s="31" t="s">
        <v>226</v>
      </c>
    </row>
    <row r="192" spans="1:4" x14ac:dyDescent="0.55000000000000004">
      <c r="A192" s="32">
        <v>20</v>
      </c>
      <c r="B192" s="28" t="s">
        <v>334</v>
      </c>
      <c r="C192" s="33">
        <v>255600</v>
      </c>
      <c r="D192" s="31" t="s">
        <v>226</v>
      </c>
    </row>
    <row r="193" spans="1:4" x14ac:dyDescent="0.55000000000000004">
      <c r="A193" s="32">
        <v>21</v>
      </c>
      <c r="B193" s="28" t="s">
        <v>335</v>
      </c>
      <c r="C193" s="33">
        <v>24100</v>
      </c>
      <c r="D193" s="28" t="s">
        <v>175</v>
      </c>
    </row>
    <row r="194" spans="1:4" x14ac:dyDescent="0.55000000000000004">
      <c r="A194" s="32">
        <v>22</v>
      </c>
      <c r="B194" s="28" t="s">
        <v>336</v>
      </c>
      <c r="C194" s="33">
        <v>79810</v>
      </c>
      <c r="D194" s="28" t="s">
        <v>175</v>
      </c>
    </row>
    <row r="195" spans="1:4" x14ac:dyDescent="0.55000000000000004">
      <c r="A195" s="32">
        <v>23</v>
      </c>
      <c r="B195" s="28" t="s">
        <v>337</v>
      </c>
      <c r="C195" s="33">
        <v>44000</v>
      </c>
      <c r="D195" s="28" t="s">
        <v>175</v>
      </c>
    </row>
    <row r="196" spans="1:4" x14ac:dyDescent="0.55000000000000004">
      <c r="A196" s="32">
        <v>24</v>
      </c>
      <c r="B196" s="28" t="s">
        <v>338</v>
      </c>
      <c r="C196" s="33">
        <v>41800</v>
      </c>
      <c r="D196" s="28" t="s">
        <v>175</v>
      </c>
    </row>
    <row r="197" spans="1:4" x14ac:dyDescent="0.55000000000000004">
      <c r="A197" s="32">
        <v>25</v>
      </c>
      <c r="B197" s="28" t="s">
        <v>339</v>
      </c>
      <c r="C197" s="33">
        <v>40000</v>
      </c>
      <c r="D197" s="28" t="s">
        <v>175</v>
      </c>
    </row>
    <row r="198" spans="1:4" x14ac:dyDescent="0.55000000000000004">
      <c r="A198" s="32">
        <v>26</v>
      </c>
      <c r="B198" s="28" t="s">
        <v>340</v>
      </c>
      <c r="C198" s="33">
        <v>52400</v>
      </c>
      <c r="D198" s="28" t="s">
        <v>175</v>
      </c>
    </row>
    <row r="199" spans="1:4" x14ac:dyDescent="0.55000000000000004">
      <c r="A199" s="32">
        <v>27</v>
      </c>
      <c r="B199" s="28" t="s">
        <v>1145</v>
      </c>
      <c r="C199" s="33">
        <v>38797</v>
      </c>
      <c r="D199" s="28" t="s">
        <v>175</v>
      </c>
    </row>
    <row r="200" spans="1:4" x14ac:dyDescent="0.55000000000000004">
      <c r="A200" s="32">
        <v>28</v>
      </c>
      <c r="B200" s="28" t="s">
        <v>341</v>
      </c>
      <c r="C200" s="33">
        <v>41000</v>
      </c>
      <c r="D200" s="28" t="s">
        <v>175</v>
      </c>
    </row>
    <row r="201" spans="1:4" x14ac:dyDescent="0.55000000000000004">
      <c r="A201" s="32">
        <v>29</v>
      </c>
      <c r="B201" s="28" t="s">
        <v>342</v>
      </c>
      <c r="C201" s="33">
        <v>30000</v>
      </c>
      <c r="D201" s="28" t="s">
        <v>175</v>
      </c>
    </row>
    <row r="202" spans="1:4" s="25" customFormat="1" x14ac:dyDescent="0.55000000000000004">
      <c r="A202" s="22" t="s">
        <v>343</v>
      </c>
      <c r="B202" s="23"/>
      <c r="C202" s="24">
        <f>แผน_งบยุทธศาสตร์61!N32*1000000</f>
        <v>3000000</v>
      </c>
      <c r="D202" s="23"/>
    </row>
    <row r="203" spans="1:4" s="25" customFormat="1" x14ac:dyDescent="0.55000000000000004">
      <c r="A203" s="22"/>
      <c r="B203" s="23"/>
      <c r="C203" s="24">
        <f>SUM(C204:C225)</f>
        <v>1570880</v>
      </c>
      <c r="D203" s="23"/>
    </row>
    <row r="204" spans="1:4" x14ac:dyDescent="0.55000000000000004">
      <c r="A204" s="32">
        <v>1</v>
      </c>
      <c r="B204" s="28" t="s">
        <v>344</v>
      </c>
      <c r="C204" s="33">
        <v>164850</v>
      </c>
      <c r="D204" s="28" t="s">
        <v>183</v>
      </c>
    </row>
    <row r="205" spans="1:4" x14ac:dyDescent="0.55000000000000004">
      <c r="A205" s="32">
        <v>2</v>
      </c>
      <c r="B205" s="28" t="s">
        <v>345</v>
      </c>
      <c r="C205" s="33">
        <v>70000</v>
      </c>
      <c r="D205" s="28" t="s">
        <v>178</v>
      </c>
    </row>
    <row r="206" spans="1:4" x14ac:dyDescent="0.55000000000000004">
      <c r="A206" s="32">
        <v>3</v>
      </c>
      <c r="B206" s="28" t="s">
        <v>346</v>
      </c>
      <c r="C206" s="33">
        <v>140000</v>
      </c>
      <c r="D206" s="28" t="s">
        <v>178</v>
      </c>
    </row>
    <row r="207" spans="1:4" x14ac:dyDescent="0.55000000000000004">
      <c r="A207" s="32">
        <v>4</v>
      </c>
      <c r="B207" s="28" t="s">
        <v>347</v>
      </c>
      <c r="C207" s="33">
        <v>49180</v>
      </c>
      <c r="D207" s="28" t="s">
        <v>178</v>
      </c>
    </row>
    <row r="208" spans="1:4" x14ac:dyDescent="0.55000000000000004">
      <c r="A208" s="32">
        <v>5</v>
      </c>
      <c r="B208" s="28" t="s">
        <v>348</v>
      </c>
      <c r="C208" s="33">
        <v>80000</v>
      </c>
      <c r="D208" s="28" t="s">
        <v>178</v>
      </c>
    </row>
    <row r="209" spans="1:4" x14ac:dyDescent="0.55000000000000004">
      <c r="A209" s="32">
        <v>6</v>
      </c>
      <c r="B209" s="28" t="s">
        <v>349</v>
      </c>
      <c r="C209" s="33">
        <v>85620</v>
      </c>
      <c r="D209" s="28" t="s">
        <v>178</v>
      </c>
    </row>
    <row r="210" spans="1:4" x14ac:dyDescent="0.55000000000000004">
      <c r="A210" s="32">
        <v>7</v>
      </c>
      <c r="B210" s="28" t="s">
        <v>350</v>
      </c>
      <c r="C210" s="33">
        <v>50000</v>
      </c>
      <c r="D210" s="28" t="s">
        <v>219</v>
      </c>
    </row>
    <row r="211" spans="1:4" x14ac:dyDescent="0.55000000000000004">
      <c r="A211" s="32">
        <v>8</v>
      </c>
      <c r="B211" s="28" t="s">
        <v>351</v>
      </c>
      <c r="C211" s="33">
        <v>51600</v>
      </c>
      <c r="D211" s="28" t="s">
        <v>219</v>
      </c>
    </row>
    <row r="212" spans="1:4" x14ac:dyDescent="0.55000000000000004">
      <c r="A212" s="32">
        <v>9</v>
      </c>
      <c r="B212" s="28" t="s">
        <v>352</v>
      </c>
      <c r="C212" s="33">
        <v>30000</v>
      </c>
      <c r="D212" s="28" t="s">
        <v>219</v>
      </c>
    </row>
    <row r="213" spans="1:4" x14ac:dyDescent="0.55000000000000004">
      <c r="A213" s="32">
        <v>10</v>
      </c>
      <c r="B213" s="28" t="s">
        <v>353</v>
      </c>
      <c r="C213" s="33">
        <v>40000</v>
      </c>
      <c r="D213" s="28" t="s">
        <v>219</v>
      </c>
    </row>
    <row r="214" spans="1:4" x14ac:dyDescent="0.55000000000000004">
      <c r="A214" s="32">
        <v>11</v>
      </c>
      <c r="B214" s="28" t="s">
        <v>354</v>
      </c>
      <c r="C214" s="33">
        <v>9100</v>
      </c>
      <c r="D214" s="28" t="s">
        <v>185</v>
      </c>
    </row>
    <row r="215" spans="1:4" x14ac:dyDescent="0.55000000000000004">
      <c r="A215" s="32">
        <v>12</v>
      </c>
      <c r="B215" s="28" t="s">
        <v>355</v>
      </c>
      <c r="C215" s="33">
        <v>250000</v>
      </c>
      <c r="D215" s="28" t="s">
        <v>180</v>
      </c>
    </row>
    <row r="216" spans="1:4" x14ac:dyDescent="0.55000000000000004">
      <c r="A216" s="32">
        <v>13</v>
      </c>
      <c r="B216" s="28" t="s">
        <v>356</v>
      </c>
      <c r="C216" s="33">
        <v>69300</v>
      </c>
      <c r="D216" s="31" t="s">
        <v>226</v>
      </c>
    </row>
    <row r="217" spans="1:4" x14ac:dyDescent="0.55000000000000004">
      <c r="A217" s="32">
        <v>14</v>
      </c>
      <c r="B217" s="28" t="s">
        <v>357</v>
      </c>
      <c r="C217" s="33">
        <v>89240</v>
      </c>
      <c r="D217" s="31" t="s">
        <v>226</v>
      </c>
    </row>
    <row r="218" spans="1:4" x14ac:dyDescent="0.55000000000000004">
      <c r="A218" s="32">
        <v>15</v>
      </c>
      <c r="B218" s="28" t="s">
        <v>358</v>
      </c>
      <c r="C218" s="33">
        <v>60400</v>
      </c>
      <c r="D218" s="31" t="s">
        <v>226</v>
      </c>
    </row>
    <row r="219" spans="1:4" x14ac:dyDescent="0.55000000000000004">
      <c r="A219" s="32">
        <v>16</v>
      </c>
      <c r="B219" s="28" t="s">
        <v>359</v>
      </c>
      <c r="C219" s="33">
        <v>51400</v>
      </c>
      <c r="D219" s="31" t="s">
        <v>226</v>
      </c>
    </row>
    <row r="220" spans="1:4" x14ac:dyDescent="0.55000000000000004">
      <c r="A220" s="32">
        <v>17</v>
      </c>
      <c r="B220" s="28" t="s">
        <v>360</v>
      </c>
      <c r="C220" s="33">
        <v>73750</v>
      </c>
      <c r="D220" s="31" t="s">
        <v>226</v>
      </c>
    </row>
    <row r="221" spans="1:4" x14ac:dyDescent="0.55000000000000004">
      <c r="A221" s="32">
        <v>18</v>
      </c>
      <c r="B221" s="28" t="s">
        <v>361</v>
      </c>
      <c r="C221" s="33">
        <v>61200</v>
      </c>
      <c r="D221" s="31" t="s">
        <v>226</v>
      </c>
    </row>
    <row r="222" spans="1:4" x14ac:dyDescent="0.55000000000000004">
      <c r="A222" s="32">
        <v>19</v>
      </c>
      <c r="B222" s="28" t="s">
        <v>362</v>
      </c>
      <c r="C222" s="33">
        <v>45640</v>
      </c>
      <c r="D222" s="31" t="s">
        <v>226</v>
      </c>
    </row>
    <row r="223" spans="1:4" x14ac:dyDescent="0.55000000000000004">
      <c r="A223" s="32">
        <v>20</v>
      </c>
      <c r="B223" s="28" t="s">
        <v>363</v>
      </c>
      <c r="C223" s="33">
        <v>18100</v>
      </c>
      <c r="D223" s="31" t="s">
        <v>226</v>
      </c>
    </row>
    <row r="224" spans="1:4" x14ac:dyDescent="0.55000000000000004">
      <c r="A224" s="32">
        <v>21</v>
      </c>
      <c r="B224" s="28" t="s">
        <v>364</v>
      </c>
      <c r="C224" s="33">
        <v>28100</v>
      </c>
      <c r="D224" s="31" t="s">
        <v>226</v>
      </c>
    </row>
    <row r="225" spans="1:4" x14ac:dyDescent="0.55000000000000004">
      <c r="A225" s="32">
        <v>22</v>
      </c>
      <c r="B225" s="28" t="s">
        <v>365</v>
      </c>
      <c r="C225" s="33">
        <v>53400</v>
      </c>
      <c r="D225" s="28" t="s">
        <v>175</v>
      </c>
    </row>
    <row r="226" spans="1:4" x14ac:dyDescent="0.55000000000000004">
      <c r="A226" s="32">
        <v>23</v>
      </c>
      <c r="B226" s="28" t="s">
        <v>1144</v>
      </c>
      <c r="C226" s="33">
        <v>330000</v>
      </c>
      <c r="D226" s="28" t="s">
        <v>175</v>
      </c>
    </row>
    <row r="227" spans="1:4" s="25" customFormat="1" x14ac:dyDescent="0.55000000000000004">
      <c r="A227" s="22" t="s">
        <v>366</v>
      </c>
      <c r="B227" s="23"/>
      <c r="C227" s="24">
        <f>แผน_งบยุทธศาสตร์61!N35*1000000</f>
        <v>2000000</v>
      </c>
      <c r="D227" s="23"/>
    </row>
    <row r="228" spans="1:4" s="25" customFormat="1" x14ac:dyDescent="0.55000000000000004">
      <c r="A228" s="22"/>
      <c r="B228" s="23"/>
      <c r="C228" s="24">
        <f>SUM(C229:C284)</f>
        <v>4978700</v>
      </c>
      <c r="D228" s="23"/>
    </row>
    <row r="229" spans="1:4" x14ac:dyDescent="0.55000000000000004">
      <c r="A229" s="32">
        <v>1</v>
      </c>
      <c r="B229" s="28" t="s">
        <v>367</v>
      </c>
      <c r="C229" s="33">
        <v>36000</v>
      </c>
      <c r="D229" s="28" t="s">
        <v>183</v>
      </c>
    </row>
    <row r="230" spans="1:4" x14ac:dyDescent="0.55000000000000004">
      <c r="A230" s="32">
        <v>2</v>
      </c>
      <c r="B230" s="28" t="s">
        <v>368</v>
      </c>
      <c r="C230" s="33">
        <v>64000</v>
      </c>
      <c r="D230" s="28" t="s">
        <v>183</v>
      </c>
    </row>
    <row r="231" spans="1:4" x14ac:dyDescent="0.55000000000000004">
      <c r="A231" s="32">
        <v>3</v>
      </c>
      <c r="B231" s="28" t="s">
        <v>369</v>
      </c>
      <c r="C231" s="33">
        <v>91200</v>
      </c>
      <c r="D231" s="28" t="s">
        <v>183</v>
      </c>
    </row>
    <row r="232" spans="1:4" x14ac:dyDescent="0.55000000000000004">
      <c r="A232" s="32">
        <v>4</v>
      </c>
      <c r="B232" s="28" t="s">
        <v>370</v>
      </c>
      <c r="C232" s="33">
        <v>67200</v>
      </c>
      <c r="D232" s="28" t="s">
        <v>183</v>
      </c>
    </row>
    <row r="233" spans="1:4" x14ac:dyDescent="0.55000000000000004">
      <c r="A233" s="32">
        <v>5</v>
      </c>
      <c r="B233" s="28" t="s">
        <v>371</v>
      </c>
      <c r="C233" s="33">
        <v>80000</v>
      </c>
      <c r="D233" s="28" t="s">
        <v>183</v>
      </c>
    </row>
    <row r="234" spans="1:4" x14ac:dyDescent="0.55000000000000004">
      <c r="A234" s="32">
        <v>6</v>
      </c>
      <c r="B234" s="28" t="s">
        <v>372</v>
      </c>
      <c r="C234" s="33">
        <v>150000</v>
      </c>
      <c r="D234" s="28" t="s">
        <v>207</v>
      </c>
    </row>
    <row r="235" spans="1:4" x14ac:dyDescent="0.55000000000000004">
      <c r="A235" s="32">
        <v>7</v>
      </c>
      <c r="B235" s="28" t="s">
        <v>373</v>
      </c>
      <c r="C235" s="33">
        <v>60000</v>
      </c>
      <c r="D235" s="28" t="s">
        <v>207</v>
      </c>
    </row>
    <row r="236" spans="1:4" x14ac:dyDescent="0.55000000000000004">
      <c r="A236" s="32">
        <v>8</v>
      </c>
      <c r="B236" s="28" t="s">
        <v>374</v>
      </c>
      <c r="C236" s="33">
        <v>12000</v>
      </c>
      <c r="D236" s="28" t="s">
        <v>178</v>
      </c>
    </row>
    <row r="237" spans="1:4" x14ac:dyDescent="0.55000000000000004">
      <c r="A237" s="32">
        <v>9</v>
      </c>
      <c r="B237" s="28" t="s">
        <v>375</v>
      </c>
      <c r="C237" s="33">
        <v>20000</v>
      </c>
      <c r="D237" s="28" t="s">
        <v>178</v>
      </c>
    </row>
    <row r="238" spans="1:4" x14ac:dyDescent="0.55000000000000004">
      <c r="A238" s="32">
        <v>10</v>
      </c>
      <c r="B238" s="28" t="s">
        <v>376</v>
      </c>
      <c r="C238" s="33">
        <v>109200</v>
      </c>
      <c r="D238" s="28" t="s">
        <v>178</v>
      </c>
    </row>
    <row r="239" spans="1:4" x14ac:dyDescent="0.55000000000000004">
      <c r="A239" s="32">
        <v>11</v>
      </c>
      <c r="B239" s="28" t="s">
        <v>377</v>
      </c>
      <c r="C239" s="33">
        <v>80000</v>
      </c>
      <c r="D239" s="28" t="s">
        <v>178</v>
      </c>
    </row>
    <row r="240" spans="1:4" ht="48" x14ac:dyDescent="0.55000000000000004">
      <c r="A240" s="26">
        <v>12</v>
      </c>
      <c r="B240" s="35" t="s">
        <v>378</v>
      </c>
      <c r="C240" s="27">
        <v>36600</v>
      </c>
      <c r="D240" s="31" t="s">
        <v>178</v>
      </c>
    </row>
    <row r="241" spans="1:4" x14ac:dyDescent="0.55000000000000004">
      <c r="A241" s="32">
        <v>13</v>
      </c>
      <c r="B241" s="28" t="s">
        <v>379</v>
      </c>
      <c r="C241" s="33">
        <v>36660</v>
      </c>
      <c r="D241" s="28" t="s">
        <v>178</v>
      </c>
    </row>
    <row r="242" spans="1:4" x14ac:dyDescent="0.55000000000000004">
      <c r="A242" s="32">
        <v>14</v>
      </c>
      <c r="B242" s="28" t="s">
        <v>380</v>
      </c>
      <c r="C242" s="33">
        <v>18000</v>
      </c>
      <c r="D242" s="28" t="s">
        <v>178</v>
      </c>
    </row>
    <row r="243" spans="1:4" x14ac:dyDescent="0.55000000000000004">
      <c r="A243" s="32">
        <v>15</v>
      </c>
      <c r="B243" s="28" t="s">
        <v>381</v>
      </c>
      <c r="C243" s="33">
        <v>30000</v>
      </c>
      <c r="D243" s="28" t="s">
        <v>178</v>
      </c>
    </row>
    <row r="244" spans="1:4" x14ac:dyDescent="0.55000000000000004">
      <c r="A244" s="32">
        <v>16</v>
      </c>
      <c r="B244" s="28" t="s">
        <v>382</v>
      </c>
      <c r="C244" s="33">
        <v>35000</v>
      </c>
      <c r="D244" s="28" t="s">
        <v>178</v>
      </c>
    </row>
    <row r="245" spans="1:4" x14ac:dyDescent="0.55000000000000004">
      <c r="A245" s="32">
        <v>17</v>
      </c>
      <c r="B245" s="28" t="s">
        <v>383</v>
      </c>
      <c r="C245" s="33">
        <v>100000</v>
      </c>
      <c r="D245" s="28" t="s">
        <v>219</v>
      </c>
    </row>
    <row r="246" spans="1:4" x14ac:dyDescent="0.55000000000000004">
      <c r="A246" s="32">
        <v>18</v>
      </c>
      <c r="B246" s="28" t="s">
        <v>384</v>
      </c>
      <c r="C246" s="33">
        <v>160000</v>
      </c>
      <c r="D246" s="28" t="s">
        <v>219</v>
      </c>
    </row>
    <row r="247" spans="1:4" x14ac:dyDescent="0.55000000000000004">
      <c r="A247" s="32">
        <v>19</v>
      </c>
      <c r="B247" s="28" t="s">
        <v>385</v>
      </c>
      <c r="C247" s="33">
        <v>60000</v>
      </c>
      <c r="D247" s="28" t="s">
        <v>219</v>
      </c>
    </row>
    <row r="248" spans="1:4" s="29" customFormat="1" ht="48" x14ac:dyDescent="0.2">
      <c r="A248" s="26">
        <v>20</v>
      </c>
      <c r="B248" s="30" t="s">
        <v>386</v>
      </c>
      <c r="C248" s="27">
        <v>40000</v>
      </c>
      <c r="D248" s="31" t="s">
        <v>180</v>
      </c>
    </row>
    <row r="249" spans="1:4" x14ac:dyDescent="0.55000000000000004">
      <c r="A249" s="32">
        <v>21</v>
      </c>
      <c r="B249" s="28" t="s">
        <v>387</v>
      </c>
      <c r="C249" s="33">
        <v>16600</v>
      </c>
      <c r="D249" s="28" t="s">
        <v>180</v>
      </c>
    </row>
    <row r="250" spans="1:4" x14ac:dyDescent="0.55000000000000004">
      <c r="A250" s="32">
        <v>22</v>
      </c>
      <c r="B250" s="28" t="s">
        <v>388</v>
      </c>
      <c r="C250" s="33">
        <v>19100</v>
      </c>
      <c r="D250" s="28" t="s">
        <v>180</v>
      </c>
    </row>
    <row r="251" spans="1:4" x14ac:dyDescent="0.55000000000000004">
      <c r="A251" s="32">
        <v>23</v>
      </c>
      <c r="B251" s="28" t="s">
        <v>389</v>
      </c>
      <c r="C251" s="33">
        <v>200000</v>
      </c>
      <c r="D251" s="28" t="s">
        <v>180</v>
      </c>
    </row>
    <row r="252" spans="1:4" x14ac:dyDescent="0.55000000000000004">
      <c r="A252" s="32">
        <v>24</v>
      </c>
      <c r="B252" s="28" t="s">
        <v>390</v>
      </c>
      <c r="C252" s="33">
        <v>224330</v>
      </c>
      <c r="D252" s="28" t="s">
        <v>222</v>
      </c>
    </row>
    <row r="253" spans="1:4" x14ac:dyDescent="0.55000000000000004">
      <c r="A253" s="32">
        <v>25</v>
      </c>
      <c r="B253" s="28" t="s">
        <v>391</v>
      </c>
      <c r="C253" s="33">
        <v>50000</v>
      </c>
      <c r="D253" s="28" t="s">
        <v>222</v>
      </c>
    </row>
    <row r="254" spans="1:4" x14ac:dyDescent="0.55000000000000004">
      <c r="A254" s="32">
        <v>26</v>
      </c>
      <c r="B254" s="28" t="s">
        <v>392</v>
      </c>
      <c r="C254" s="33">
        <v>240000</v>
      </c>
      <c r="D254" s="28" t="s">
        <v>222</v>
      </c>
    </row>
    <row r="255" spans="1:4" x14ac:dyDescent="0.55000000000000004">
      <c r="A255" s="32">
        <v>27</v>
      </c>
      <c r="B255" s="28" t="s">
        <v>393</v>
      </c>
      <c r="C255" s="33">
        <v>16000</v>
      </c>
      <c r="D255" s="28" t="s">
        <v>222</v>
      </c>
    </row>
    <row r="256" spans="1:4" x14ac:dyDescent="0.55000000000000004">
      <c r="A256" s="32">
        <v>28</v>
      </c>
      <c r="B256" s="28" t="s">
        <v>394</v>
      </c>
      <c r="C256" s="33">
        <v>120000</v>
      </c>
      <c r="D256" s="28" t="s">
        <v>222</v>
      </c>
    </row>
    <row r="257" spans="1:4" x14ac:dyDescent="0.55000000000000004">
      <c r="A257" s="32">
        <v>29</v>
      </c>
      <c r="B257" s="28" t="s">
        <v>395</v>
      </c>
      <c r="C257" s="33">
        <v>210780</v>
      </c>
      <c r="D257" s="28" t="s">
        <v>222</v>
      </c>
    </row>
    <row r="258" spans="1:4" x14ac:dyDescent="0.55000000000000004">
      <c r="A258" s="32">
        <v>30</v>
      </c>
      <c r="B258" s="28" t="s">
        <v>396</v>
      </c>
      <c r="C258" s="33">
        <v>272400</v>
      </c>
      <c r="D258" s="31" t="s">
        <v>226</v>
      </c>
    </row>
    <row r="259" spans="1:4" s="29" customFormat="1" ht="48" x14ac:dyDescent="0.2">
      <c r="A259" s="26">
        <v>31</v>
      </c>
      <c r="B259" s="30" t="s">
        <v>397</v>
      </c>
      <c r="C259" s="27">
        <v>62800</v>
      </c>
      <c r="D259" s="31" t="s">
        <v>226</v>
      </c>
    </row>
    <row r="260" spans="1:4" x14ac:dyDescent="0.55000000000000004">
      <c r="A260" s="32">
        <v>32</v>
      </c>
      <c r="B260" s="28" t="s">
        <v>398</v>
      </c>
      <c r="C260" s="33">
        <v>20000</v>
      </c>
      <c r="D260" s="31" t="s">
        <v>226</v>
      </c>
    </row>
    <row r="261" spans="1:4" x14ac:dyDescent="0.55000000000000004">
      <c r="A261" s="32">
        <v>33</v>
      </c>
      <c r="B261" s="28" t="s">
        <v>399</v>
      </c>
      <c r="C261" s="33">
        <v>84700</v>
      </c>
      <c r="D261" s="31" t="s">
        <v>226</v>
      </c>
    </row>
    <row r="262" spans="1:4" x14ac:dyDescent="0.55000000000000004">
      <c r="A262" s="32">
        <v>34</v>
      </c>
      <c r="B262" s="28" t="s">
        <v>400</v>
      </c>
      <c r="C262" s="33">
        <v>13520</v>
      </c>
      <c r="D262" s="31" t="s">
        <v>226</v>
      </c>
    </row>
    <row r="263" spans="1:4" x14ac:dyDescent="0.55000000000000004">
      <c r="A263" s="32">
        <v>35</v>
      </c>
      <c r="B263" s="28" t="s">
        <v>401</v>
      </c>
      <c r="C263" s="33">
        <v>25000</v>
      </c>
      <c r="D263" s="31" t="s">
        <v>226</v>
      </c>
    </row>
    <row r="264" spans="1:4" x14ac:dyDescent="0.55000000000000004">
      <c r="A264" s="32">
        <v>36</v>
      </c>
      <c r="B264" s="28" t="s">
        <v>402</v>
      </c>
      <c r="C264" s="33">
        <v>399380</v>
      </c>
      <c r="D264" s="31" t="s">
        <v>226</v>
      </c>
    </row>
    <row r="265" spans="1:4" x14ac:dyDescent="0.55000000000000004">
      <c r="A265" s="32">
        <v>37</v>
      </c>
      <c r="B265" s="28" t="s">
        <v>403</v>
      </c>
      <c r="C265" s="33">
        <v>18000</v>
      </c>
      <c r="D265" s="31" t="s">
        <v>226</v>
      </c>
    </row>
    <row r="266" spans="1:4" x14ac:dyDescent="0.55000000000000004">
      <c r="A266" s="32">
        <v>38</v>
      </c>
      <c r="B266" s="28" t="s">
        <v>404</v>
      </c>
      <c r="C266" s="33">
        <v>40600</v>
      </c>
      <c r="D266" s="31" t="s">
        <v>226</v>
      </c>
    </row>
    <row r="267" spans="1:4" x14ac:dyDescent="0.55000000000000004">
      <c r="A267" s="32">
        <v>39</v>
      </c>
      <c r="B267" s="28" t="s">
        <v>405</v>
      </c>
      <c r="C267" s="33">
        <v>528550</v>
      </c>
      <c r="D267" s="28" t="s">
        <v>175</v>
      </c>
    </row>
    <row r="268" spans="1:4" x14ac:dyDescent="0.55000000000000004">
      <c r="A268" s="32">
        <v>40</v>
      </c>
      <c r="B268" s="28" t="s">
        <v>406</v>
      </c>
      <c r="C268" s="33">
        <v>200000</v>
      </c>
      <c r="D268" s="28" t="s">
        <v>175</v>
      </c>
    </row>
    <row r="269" spans="1:4" x14ac:dyDescent="0.55000000000000004">
      <c r="A269" s="32">
        <v>41</v>
      </c>
      <c r="B269" s="28" t="s">
        <v>407</v>
      </c>
      <c r="C269" s="33">
        <v>65600</v>
      </c>
      <c r="D269" s="28" t="s">
        <v>175</v>
      </c>
    </row>
    <row r="270" spans="1:4" x14ac:dyDescent="0.55000000000000004">
      <c r="A270" s="32">
        <v>42</v>
      </c>
      <c r="B270" s="28" t="s">
        <v>408</v>
      </c>
      <c r="C270" s="33">
        <v>56400</v>
      </c>
      <c r="D270" s="28" t="s">
        <v>175</v>
      </c>
    </row>
    <row r="271" spans="1:4" x14ac:dyDescent="0.55000000000000004">
      <c r="A271" s="32">
        <v>43</v>
      </c>
      <c r="B271" s="28" t="s">
        <v>409</v>
      </c>
      <c r="C271" s="33">
        <v>42200</v>
      </c>
      <c r="D271" s="28" t="s">
        <v>175</v>
      </c>
    </row>
    <row r="272" spans="1:4" x14ac:dyDescent="0.55000000000000004">
      <c r="A272" s="32">
        <v>44</v>
      </c>
      <c r="B272" s="28" t="s">
        <v>410</v>
      </c>
      <c r="C272" s="33">
        <v>120000</v>
      </c>
      <c r="D272" s="28" t="s">
        <v>175</v>
      </c>
    </row>
    <row r="273" spans="1:4" x14ac:dyDescent="0.55000000000000004">
      <c r="A273" s="32">
        <v>45</v>
      </c>
      <c r="B273" s="28" t="s">
        <v>411</v>
      </c>
      <c r="C273" s="33">
        <v>48100</v>
      </c>
      <c r="D273" s="28" t="s">
        <v>175</v>
      </c>
    </row>
    <row r="274" spans="1:4" x14ac:dyDescent="0.55000000000000004">
      <c r="A274" s="32">
        <v>46</v>
      </c>
      <c r="B274" s="28" t="s">
        <v>412</v>
      </c>
      <c r="C274" s="33">
        <v>60000</v>
      </c>
      <c r="D274" s="28" t="s">
        <v>175</v>
      </c>
    </row>
    <row r="275" spans="1:4" x14ac:dyDescent="0.55000000000000004">
      <c r="A275" s="32">
        <v>47</v>
      </c>
      <c r="B275" s="28" t="s">
        <v>413</v>
      </c>
      <c r="C275" s="33">
        <v>39600</v>
      </c>
      <c r="D275" s="28" t="s">
        <v>175</v>
      </c>
    </row>
    <row r="276" spans="1:4" x14ac:dyDescent="0.55000000000000004">
      <c r="A276" s="32">
        <v>48</v>
      </c>
      <c r="B276" s="28" t="s">
        <v>414</v>
      </c>
      <c r="C276" s="33">
        <v>80000</v>
      </c>
      <c r="D276" s="28" t="s">
        <v>175</v>
      </c>
    </row>
    <row r="277" spans="1:4" x14ac:dyDescent="0.55000000000000004">
      <c r="A277" s="32">
        <v>49</v>
      </c>
      <c r="B277" s="28" t="s">
        <v>415</v>
      </c>
      <c r="C277" s="33">
        <v>50000</v>
      </c>
      <c r="D277" s="28" t="s">
        <v>175</v>
      </c>
    </row>
    <row r="278" spans="1:4" x14ac:dyDescent="0.55000000000000004">
      <c r="A278" s="32">
        <v>50</v>
      </c>
      <c r="B278" s="28" t="s">
        <v>416</v>
      </c>
      <c r="C278" s="33">
        <v>50000</v>
      </c>
      <c r="D278" s="28" t="s">
        <v>175</v>
      </c>
    </row>
    <row r="279" spans="1:4" x14ac:dyDescent="0.55000000000000004">
      <c r="A279" s="32">
        <v>51</v>
      </c>
      <c r="B279" s="28" t="s">
        <v>417</v>
      </c>
      <c r="C279" s="33">
        <v>17200</v>
      </c>
      <c r="D279" s="28" t="s">
        <v>175</v>
      </c>
    </row>
    <row r="280" spans="1:4" x14ac:dyDescent="0.55000000000000004">
      <c r="A280" s="32">
        <v>52</v>
      </c>
      <c r="B280" s="28" t="s">
        <v>418</v>
      </c>
      <c r="C280" s="33">
        <v>50000</v>
      </c>
      <c r="D280" s="28" t="s">
        <v>175</v>
      </c>
    </row>
    <row r="281" spans="1:4" s="29" customFormat="1" ht="48" x14ac:dyDescent="0.2">
      <c r="A281" s="26">
        <v>53</v>
      </c>
      <c r="B281" s="30" t="s">
        <v>419</v>
      </c>
      <c r="C281" s="27">
        <v>21680</v>
      </c>
      <c r="D281" s="31" t="s">
        <v>175</v>
      </c>
    </row>
    <row r="282" spans="1:4" x14ac:dyDescent="0.55000000000000004">
      <c r="A282" s="32">
        <v>54</v>
      </c>
      <c r="B282" s="28" t="s">
        <v>420</v>
      </c>
      <c r="C282" s="33">
        <v>50000</v>
      </c>
      <c r="D282" s="28" t="s">
        <v>175</v>
      </c>
    </row>
    <row r="283" spans="1:4" x14ac:dyDescent="0.55000000000000004">
      <c r="A283" s="32">
        <v>55</v>
      </c>
      <c r="B283" s="28" t="s">
        <v>421</v>
      </c>
      <c r="C283" s="33">
        <v>30300</v>
      </c>
      <c r="D283" s="28" t="s">
        <v>175</v>
      </c>
    </row>
    <row r="284" spans="1:4" x14ac:dyDescent="0.55000000000000004">
      <c r="A284" s="32">
        <v>56</v>
      </c>
      <c r="B284" s="28" t="s">
        <v>422</v>
      </c>
      <c r="C284" s="33">
        <v>150000</v>
      </c>
      <c r="D284" s="28" t="s">
        <v>175</v>
      </c>
    </row>
    <row r="285" spans="1:4" s="25" customFormat="1" x14ac:dyDescent="0.55000000000000004">
      <c r="A285" s="22" t="s">
        <v>423</v>
      </c>
      <c r="B285" s="23"/>
      <c r="C285" s="24">
        <f>แผน_งบยุทธศาสตร์61!N36*1000000</f>
        <v>1000000</v>
      </c>
      <c r="D285" s="23"/>
    </row>
    <row r="286" spans="1:4" s="25" customFormat="1" x14ac:dyDescent="0.55000000000000004">
      <c r="A286" s="22"/>
      <c r="B286" s="23"/>
      <c r="C286" s="24">
        <f>SUM(C287:C301)</f>
        <v>4518270</v>
      </c>
      <c r="D286" s="23"/>
    </row>
    <row r="287" spans="1:4" x14ac:dyDescent="0.55000000000000004">
      <c r="A287" s="32">
        <v>1</v>
      </c>
      <c r="B287" s="28" t="s">
        <v>424</v>
      </c>
      <c r="C287" s="33">
        <v>62240</v>
      </c>
      <c r="D287" s="28" t="s">
        <v>183</v>
      </c>
    </row>
    <row r="288" spans="1:4" x14ac:dyDescent="0.55000000000000004">
      <c r="A288" s="32">
        <v>2</v>
      </c>
      <c r="B288" s="28" t="s">
        <v>425</v>
      </c>
      <c r="C288" s="33">
        <v>15600</v>
      </c>
      <c r="D288" s="28" t="s">
        <v>178</v>
      </c>
    </row>
    <row r="289" spans="1:4" x14ac:dyDescent="0.55000000000000004">
      <c r="A289" s="32">
        <v>3</v>
      </c>
      <c r="B289" s="28" t="s">
        <v>426</v>
      </c>
      <c r="C289" s="33">
        <v>29000</v>
      </c>
      <c r="D289" s="28" t="s">
        <v>178</v>
      </c>
    </row>
    <row r="290" spans="1:4" x14ac:dyDescent="0.55000000000000004">
      <c r="A290" s="32">
        <v>4</v>
      </c>
      <c r="B290" s="28" t="s">
        <v>427</v>
      </c>
      <c r="C290" s="33">
        <v>43300</v>
      </c>
      <c r="D290" s="28" t="s">
        <v>178</v>
      </c>
    </row>
    <row r="291" spans="1:4" x14ac:dyDescent="0.55000000000000004">
      <c r="A291" s="32">
        <v>5</v>
      </c>
      <c r="B291" s="28" t="s">
        <v>428</v>
      </c>
      <c r="C291" s="33">
        <v>30000</v>
      </c>
      <c r="D291" s="28" t="s">
        <v>219</v>
      </c>
    </row>
    <row r="292" spans="1:4" x14ac:dyDescent="0.55000000000000004">
      <c r="A292" s="32">
        <v>6</v>
      </c>
      <c r="B292" s="28" t="s">
        <v>429</v>
      </c>
      <c r="C292" s="33">
        <v>600000</v>
      </c>
      <c r="D292" s="28" t="s">
        <v>185</v>
      </c>
    </row>
    <row r="293" spans="1:4" x14ac:dyDescent="0.55000000000000004">
      <c r="A293" s="32">
        <v>7</v>
      </c>
      <c r="B293" s="28" t="s">
        <v>430</v>
      </c>
      <c r="C293" s="33">
        <v>165000</v>
      </c>
      <c r="D293" s="28" t="s">
        <v>185</v>
      </c>
    </row>
    <row r="294" spans="1:4" x14ac:dyDescent="0.55000000000000004">
      <c r="A294" s="32">
        <v>8</v>
      </c>
      <c r="B294" s="28" t="s">
        <v>431</v>
      </c>
      <c r="C294" s="33">
        <v>2850000</v>
      </c>
      <c r="D294" s="28" t="s">
        <v>185</v>
      </c>
    </row>
    <row r="295" spans="1:4" x14ac:dyDescent="0.55000000000000004">
      <c r="A295" s="32">
        <v>9</v>
      </c>
      <c r="B295" s="28" t="s">
        <v>432</v>
      </c>
      <c r="C295" s="33">
        <v>40000</v>
      </c>
      <c r="D295" s="28" t="s">
        <v>185</v>
      </c>
    </row>
    <row r="296" spans="1:4" x14ac:dyDescent="0.55000000000000004">
      <c r="A296" s="32">
        <v>10</v>
      </c>
      <c r="B296" s="28" t="s">
        <v>433</v>
      </c>
      <c r="C296" s="33">
        <v>52000</v>
      </c>
      <c r="D296" s="28" t="s">
        <v>180</v>
      </c>
    </row>
    <row r="297" spans="1:4" x14ac:dyDescent="0.55000000000000004">
      <c r="A297" s="32">
        <v>11</v>
      </c>
      <c r="B297" s="28" t="s">
        <v>434</v>
      </c>
      <c r="C297" s="33">
        <v>100000</v>
      </c>
      <c r="D297" s="31" t="s">
        <v>226</v>
      </c>
    </row>
    <row r="298" spans="1:4" x14ac:dyDescent="0.55000000000000004">
      <c r="A298" s="32">
        <v>12</v>
      </c>
      <c r="B298" s="28" t="s">
        <v>435</v>
      </c>
      <c r="C298" s="33">
        <v>20000</v>
      </c>
      <c r="D298" s="31" t="s">
        <v>226</v>
      </c>
    </row>
    <row r="299" spans="1:4" x14ac:dyDescent="0.55000000000000004">
      <c r="A299" s="32">
        <v>13</v>
      </c>
      <c r="B299" s="28" t="s">
        <v>436</v>
      </c>
      <c r="C299" s="33">
        <v>50000</v>
      </c>
      <c r="D299" s="28" t="s">
        <v>175</v>
      </c>
    </row>
    <row r="300" spans="1:4" x14ac:dyDescent="0.55000000000000004">
      <c r="A300" s="32">
        <v>14</v>
      </c>
      <c r="B300" s="28" t="s">
        <v>437</v>
      </c>
      <c r="C300" s="33">
        <v>333150</v>
      </c>
      <c r="D300" s="28" t="s">
        <v>175</v>
      </c>
    </row>
    <row r="301" spans="1:4" x14ac:dyDescent="0.55000000000000004">
      <c r="A301" s="32">
        <v>15</v>
      </c>
      <c r="B301" s="28" t="s">
        <v>438</v>
      </c>
      <c r="C301" s="33">
        <v>127980</v>
      </c>
      <c r="D301" s="28" t="s">
        <v>175</v>
      </c>
    </row>
    <row r="302" spans="1:4" x14ac:dyDescent="0.55000000000000004">
      <c r="A302" s="22" t="s">
        <v>439</v>
      </c>
      <c r="B302" s="255"/>
      <c r="C302" s="24">
        <f>แผน_งบยุทธศาสตร์61!N38*1000000</f>
        <v>3000000</v>
      </c>
      <c r="D302" s="23"/>
    </row>
    <row r="303" spans="1:4" s="25" customFormat="1" x14ac:dyDescent="0.55000000000000004">
      <c r="A303" s="22"/>
      <c r="B303" s="255"/>
      <c r="C303" s="24">
        <f>SUM(C304:C312)</f>
        <v>3000000</v>
      </c>
      <c r="D303" s="23"/>
    </row>
    <row r="304" spans="1:4" x14ac:dyDescent="0.55000000000000004">
      <c r="A304" s="32">
        <v>1</v>
      </c>
      <c r="B304" s="28" t="s">
        <v>584</v>
      </c>
      <c r="C304" s="33">
        <v>280000</v>
      </c>
      <c r="D304" s="28" t="s">
        <v>207</v>
      </c>
    </row>
    <row r="305" spans="1:6" x14ac:dyDescent="0.55000000000000004">
      <c r="A305" s="32">
        <v>2</v>
      </c>
      <c r="B305" s="28" t="s">
        <v>585</v>
      </c>
      <c r="C305" s="33">
        <v>400000</v>
      </c>
      <c r="D305" s="28" t="s">
        <v>586</v>
      </c>
    </row>
    <row r="306" spans="1:6" x14ac:dyDescent="0.55000000000000004">
      <c r="A306" s="32">
        <v>3</v>
      </c>
      <c r="B306" s="28" t="s">
        <v>587</v>
      </c>
      <c r="C306" s="33">
        <v>266100</v>
      </c>
      <c r="D306" s="28" t="s">
        <v>180</v>
      </c>
    </row>
    <row r="307" spans="1:6" x14ac:dyDescent="0.55000000000000004">
      <c r="A307" s="32">
        <v>4</v>
      </c>
      <c r="B307" s="28" t="s">
        <v>588</v>
      </c>
      <c r="C307" s="33">
        <v>270400</v>
      </c>
      <c r="D307" s="28" t="s">
        <v>183</v>
      </c>
    </row>
    <row r="308" spans="1:6" x14ac:dyDescent="0.55000000000000004">
      <c r="A308" s="32">
        <v>5</v>
      </c>
      <c r="B308" s="28" t="s">
        <v>589</v>
      </c>
      <c r="C308" s="33">
        <v>400000</v>
      </c>
      <c r="D308" s="28" t="s">
        <v>222</v>
      </c>
    </row>
    <row r="309" spans="1:6" x14ac:dyDescent="0.55000000000000004">
      <c r="A309" s="32">
        <v>6</v>
      </c>
      <c r="B309" s="28" t="s">
        <v>590</v>
      </c>
      <c r="C309" s="33">
        <v>314600</v>
      </c>
      <c r="D309" s="28" t="s">
        <v>219</v>
      </c>
    </row>
    <row r="310" spans="1:6" x14ac:dyDescent="0.55000000000000004">
      <c r="A310" s="32">
        <v>7</v>
      </c>
      <c r="B310" s="28" t="s">
        <v>591</v>
      </c>
      <c r="C310" s="33">
        <v>491000</v>
      </c>
      <c r="D310" s="28" t="s">
        <v>175</v>
      </c>
    </row>
    <row r="311" spans="1:6" x14ac:dyDescent="0.55000000000000004">
      <c r="A311" s="32">
        <v>8</v>
      </c>
      <c r="B311" s="28" t="s">
        <v>592</v>
      </c>
      <c r="C311" s="33">
        <v>302900</v>
      </c>
      <c r="D311" s="31" t="s">
        <v>226</v>
      </c>
    </row>
    <row r="312" spans="1:6" x14ac:dyDescent="0.55000000000000004">
      <c r="A312" s="32">
        <v>9</v>
      </c>
      <c r="B312" s="28" t="s">
        <v>593</v>
      </c>
      <c r="C312" s="33">
        <v>275000</v>
      </c>
      <c r="D312" s="28" t="s">
        <v>178</v>
      </c>
    </row>
    <row r="313" spans="1:6" s="25" customFormat="1" x14ac:dyDescent="0.55000000000000004">
      <c r="A313" s="22" t="s">
        <v>440</v>
      </c>
      <c r="B313" s="23"/>
      <c r="C313" s="24">
        <f>แผน_งบยุทธศาสตร์61!N40*1000000</f>
        <v>6000000</v>
      </c>
      <c r="D313" s="23"/>
    </row>
    <row r="314" spans="1:6" s="25" customFormat="1" x14ac:dyDescent="0.55000000000000004">
      <c r="A314" s="22"/>
      <c r="B314" s="23"/>
      <c r="C314" s="24">
        <f>SUM(C315:C332)</f>
        <v>6000000</v>
      </c>
      <c r="D314" s="23"/>
    </row>
    <row r="315" spans="1:6" s="39" customFormat="1" x14ac:dyDescent="0.55000000000000004">
      <c r="A315" s="32">
        <v>1</v>
      </c>
      <c r="B315" s="49" t="s">
        <v>892</v>
      </c>
      <c r="C315" s="257">
        <v>630000</v>
      </c>
      <c r="D315" s="49" t="s">
        <v>586</v>
      </c>
      <c r="F315" s="258">
        <f>C313-C314</f>
        <v>0</v>
      </c>
    </row>
    <row r="316" spans="1:6" s="39" customFormat="1" x14ac:dyDescent="0.55000000000000004">
      <c r="A316" s="32">
        <v>2</v>
      </c>
      <c r="B316" s="49" t="s">
        <v>893</v>
      </c>
      <c r="C316" s="257">
        <v>2700000</v>
      </c>
      <c r="D316" s="49" t="s">
        <v>586</v>
      </c>
    </row>
    <row r="317" spans="1:6" s="39" customFormat="1" x14ac:dyDescent="0.55000000000000004">
      <c r="A317" s="32">
        <v>3</v>
      </c>
      <c r="B317" s="49" t="s">
        <v>894</v>
      </c>
      <c r="C317" s="257">
        <v>250000</v>
      </c>
      <c r="D317" s="49" t="s">
        <v>586</v>
      </c>
    </row>
    <row r="318" spans="1:6" s="39" customFormat="1" x14ac:dyDescent="0.55000000000000004">
      <c r="A318" s="32">
        <v>4</v>
      </c>
      <c r="B318" s="49" t="s">
        <v>895</v>
      </c>
      <c r="C318" s="257">
        <v>75000</v>
      </c>
      <c r="D318" s="28" t="s">
        <v>180</v>
      </c>
    </row>
    <row r="319" spans="1:6" s="39" customFormat="1" x14ac:dyDescent="0.55000000000000004">
      <c r="A319" s="32">
        <v>5</v>
      </c>
      <c r="B319" s="49" t="s">
        <v>901</v>
      </c>
      <c r="C319" s="257">
        <v>150000</v>
      </c>
      <c r="D319" s="28" t="s">
        <v>180</v>
      </c>
    </row>
    <row r="320" spans="1:6" s="39" customFormat="1" x14ac:dyDescent="0.55000000000000004">
      <c r="A320" s="32">
        <v>6</v>
      </c>
      <c r="B320" s="49" t="s">
        <v>896</v>
      </c>
      <c r="C320" s="257">
        <v>200000</v>
      </c>
      <c r="D320" s="28" t="s">
        <v>222</v>
      </c>
    </row>
    <row r="321" spans="1:4" s="39" customFormat="1" x14ac:dyDescent="0.55000000000000004">
      <c r="A321" s="32">
        <v>7</v>
      </c>
      <c r="B321" s="49" t="s">
        <v>902</v>
      </c>
      <c r="C321" s="257">
        <v>150000</v>
      </c>
      <c r="D321" s="28" t="s">
        <v>222</v>
      </c>
    </row>
    <row r="322" spans="1:4" s="39" customFormat="1" x14ac:dyDescent="0.55000000000000004">
      <c r="A322" s="32">
        <v>8</v>
      </c>
      <c r="B322" s="49" t="s">
        <v>897</v>
      </c>
      <c r="C322" s="257">
        <v>164200</v>
      </c>
      <c r="D322" s="28" t="s">
        <v>183</v>
      </c>
    </row>
    <row r="323" spans="1:4" s="39" customFormat="1" x14ac:dyDescent="0.55000000000000004">
      <c r="A323" s="32">
        <v>9</v>
      </c>
      <c r="B323" s="49" t="s">
        <v>903</v>
      </c>
      <c r="C323" s="257">
        <v>150000</v>
      </c>
      <c r="D323" s="28" t="s">
        <v>183</v>
      </c>
    </row>
    <row r="324" spans="1:4" s="39" customFormat="1" x14ac:dyDescent="0.55000000000000004">
      <c r="A324" s="32">
        <v>10</v>
      </c>
      <c r="B324" s="49" t="s">
        <v>898</v>
      </c>
      <c r="C324" s="257">
        <v>213000</v>
      </c>
      <c r="D324" s="28" t="s">
        <v>219</v>
      </c>
    </row>
    <row r="325" spans="1:4" s="39" customFormat="1" x14ac:dyDescent="0.55000000000000004">
      <c r="A325" s="32">
        <v>11</v>
      </c>
      <c r="B325" s="49" t="s">
        <v>904</v>
      </c>
      <c r="C325" s="257">
        <v>150000</v>
      </c>
      <c r="D325" s="28" t="s">
        <v>219</v>
      </c>
    </row>
    <row r="326" spans="1:4" s="39" customFormat="1" x14ac:dyDescent="0.55000000000000004">
      <c r="A326" s="32">
        <v>12</v>
      </c>
      <c r="B326" s="49" t="s">
        <v>899</v>
      </c>
      <c r="C326" s="257">
        <v>200000</v>
      </c>
      <c r="D326" s="28" t="s">
        <v>175</v>
      </c>
    </row>
    <row r="327" spans="1:4" s="39" customFormat="1" x14ac:dyDescent="0.55000000000000004">
      <c r="A327" s="32">
        <v>13</v>
      </c>
      <c r="B327" s="49" t="s">
        <v>901</v>
      </c>
      <c r="C327" s="257">
        <v>150000</v>
      </c>
      <c r="D327" s="28" t="s">
        <v>175</v>
      </c>
    </row>
    <row r="328" spans="1:4" s="39" customFormat="1" x14ac:dyDescent="0.55000000000000004">
      <c r="A328" s="32">
        <v>14</v>
      </c>
      <c r="B328" s="49" t="s">
        <v>906</v>
      </c>
      <c r="C328" s="257">
        <v>117800</v>
      </c>
      <c r="D328" s="31" t="s">
        <v>226</v>
      </c>
    </row>
    <row r="329" spans="1:4" s="39" customFormat="1" x14ac:dyDescent="0.55000000000000004">
      <c r="A329" s="32">
        <v>15</v>
      </c>
      <c r="B329" s="49" t="s">
        <v>900</v>
      </c>
      <c r="C329" s="257">
        <v>150000</v>
      </c>
      <c r="D329" s="31" t="s">
        <v>226</v>
      </c>
    </row>
    <row r="330" spans="1:4" s="39" customFormat="1" x14ac:dyDescent="0.55000000000000004">
      <c r="A330" s="32">
        <v>16</v>
      </c>
      <c r="B330" s="49" t="s">
        <v>901</v>
      </c>
      <c r="C330" s="257">
        <v>150000</v>
      </c>
      <c r="D330" s="28" t="s">
        <v>178</v>
      </c>
    </row>
    <row r="331" spans="1:4" s="39" customFormat="1" x14ac:dyDescent="0.55000000000000004">
      <c r="A331" s="32">
        <v>17</v>
      </c>
      <c r="B331" s="49" t="s">
        <v>905</v>
      </c>
      <c r="C331" s="257">
        <v>250000</v>
      </c>
      <c r="D331" s="28" t="s">
        <v>178</v>
      </c>
    </row>
    <row r="332" spans="1:4" s="39" customFormat="1" x14ac:dyDescent="0.55000000000000004">
      <c r="A332" s="32">
        <v>18</v>
      </c>
      <c r="B332" s="49" t="s">
        <v>901</v>
      </c>
      <c r="C332" s="257">
        <v>150000</v>
      </c>
      <c r="D332" s="28" t="s">
        <v>207</v>
      </c>
    </row>
    <row r="333" spans="1:4" s="25" customFormat="1" x14ac:dyDescent="0.55000000000000004">
      <c r="A333" s="22" t="s">
        <v>441</v>
      </c>
      <c r="B333" s="23"/>
      <c r="C333" s="24">
        <f>แผน_งบยุทธศาสตร์61!N41*1000000</f>
        <v>1241200</v>
      </c>
      <c r="D333" s="23"/>
    </row>
    <row r="334" spans="1:4" s="25" customFormat="1" x14ac:dyDescent="0.55000000000000004">
      <c r="A334" s="22"/>
      <c r="B334" s="23"/>
      <c r="C334" s="24">
        <f>SUM(C335:C354)</f>
        <v>777400</v>
      </c>
      <c r="D334" s="23"/>
    </row>
    <row r="335" spans="1:4" x14ac:dyDescent="0.55000000000000004">
      <c r="A335" s="32">
        <v>1</v>
      </c>
      <c r="B335" s="28" t="s">
        <v>442</v>
      </c>
      <c r="C335" s="33">
        <v>85240</v>
      </c>
      <c r="D335" s="28" t="s">
        <v>183</v>
      </c>
    </row>
    <row r="336" spans="1:4" x14ac:dyDescent="0.55000000000000004">
      <c r="A336" s="32">
        <v>2</v>
      </c>
      <c r="B336" s="28" t="s">
        <v>443</v>
      </c>
      <c r="C336" s="33">
        <v>13450</v>
      </c>
      <c r="D336" s="28" t="s">
        <v>183</v>
      </c>
    </row>
    <row r="337" spans="1:4" x14ac:dyDescent="0.55000000000000004">
      <c r="A337" s="32">
        <v>3</v>
      </c>
      <c r="B337" s="28" t="s">
        <v>444</v>
      </c>
      <c r="C337" s="33">
        <v>17000</v>
      </c>
      <c r="D337" s="28" t="s">
        <v>178</v>
      </c>
    </row>
    <row r="338" spans="1:4" x14ac:dyDescent="0.55000000000000004">
      <c r="A338" s="32">
        <v>4</v>
      </c>
      <c r="B338" s="28" t="s">
        <v>445</v>
      </c>
      <c r="C338" s="33">
        <v>30000</v>
      </c>
      <c r="D338" s="28" t="s">
        <v>178</v>
      </c>
    </row>
    <row r="339" spans="1:4" x14ac:dyDescent="0.55000000000000004">
      <c r="A339" s="32">
        <v>5</v>
      </c>
      <c r="B339" s="28" t="s">
        <v>446</v>
      </c>
      <c r="C339" s="33">
        <v>40000</v>
      </c>
      <c r="D339" s="28" t="s">
        <v>178</v>
      </c>
    </row>
    <row r="340" spans="1:4" x14ac:dyDescent="0.55000000000000004">
      <c r="A340" s="32">
        <v>6</v>
      </c>
      <c r="B340" s="28" t="s">
        <v>447</v>
      </c>
      <c r="C340" s="33">
        <v>8000</v>
      </c>
      <c r="D340" s="28" t="s">
        <v>178</v>
      </c>
    </row>
    <row r="341" spans="1:4" x14ac:dyDescent="0.55000000000000004">
      <c r="A341" s="32">
        <v>7</v>
      </c>
      <c r="B341" s="28" t="s">
        <v>448</v>
      </c>
      <c r="C341" s="33">
        <v>19050</v>
      </c>
      <c r="D341" s="28" t="s">
        <v>178</v>
      </c>
    </row>
    <row r="342" spans="1:4" x14ac:dyDescent="0.55000000000000004">
      <c r="A342" s="32">
        <v>8</v>
      </c>
      <c r="B342" s="28" t="s">
        <v>449</v>
      </c>
      <c r="C342" s="33">
        <v>50000</v>
      </c>
      <c r="D342" s="28" t="s">
        <v>178</v>
      </c>
    </row>
    <row r="343" spans="1:4" x14ac:dyDescent="0.55000000000000004">
      <c r="A343" s="32">
        <v>9</v>
      </c>
      <c r="B343" s="28" t="s">
        <v>450</v>
      </c>
      <c r="C343" s="33">
        <v>37800</v>
      </c>
      <c r="D343" s="28" t="s">
        <v>178</v>
      </c>
    </row>
    <row r="344" spans="1:4" x14ac:dyDescent="0.55000000000000004">
      <c r="A344" s="32">
        <v>10</v>
      </c>
      <c r="B344" s="28" t="s">
        <v>378</v>
      </c>
      <c r="C344" s="33">
        <v>36660</v>
      </c>
      <c r="D344" s="28" t="s">
        <v>178</v>
      </c>
    </row>
    <row r="345" spans="1:4" x14ac:dyDescent="0.55000000000000004">
      <c r="A345" s="32">
        <v>11</v>
      </c>
      <c r="B345" s="28" t="s">
        <v>451</v>
      </c>
      <c r="C345" s="33">
        <v>80000</v>
      </c>
      <c r="D345" s="28" t="s">
        <v>178</v>
      </c>
    </row>
    <row r="346" spans="1:4" x14ac:dyDescent="0.55000000000000004">
      <c r="A346" s="32">
        <v>12</v>
      </c>
      <c r="B346" s="28" t="s">
        <v>452</v>
      </c>
      <c r="C346" s="33">
        <v>11300</v>
      </c>
      <c r="D346" s="28" t="s">
        <v>178</v>
      </c>
    </row>
    <row r="347" spans="1:4" x14ac:dyDescent="0.55000000000000004">
      <c r="A347" s="32">
        <v>13</v>
      </c>
      <c r="B347" s="28" t="s">
        <v>453</v>
      </c>
      <c r="C347" s="33">
        <v>53900</v>
      </c>
      <c r="D347" s="28" t="s">
        <v>178</v>
      </c>
    </row>
    <row r="348" spans="1:4" x14ac:dyDescent="0.55000000000000004">
      <c r="A348" s="32">
        <v>14</v>
      </c>
      <c r="B348" s="28" t="s">
        <v>454</v>
      </c>
      <c r="C348" s="33">
        <v>35400</v>
      </c>
      <c r="D348" s="28" t="s">
        <v>178</v>
      </c>
    </row>
    <row r="349" spans="1:4" x14ac:dyDescent="0.55000000000000004">
      <c r="A349" s="32">
        <v>15</v>
      </c>
      <c r="B349" s="28" t="s">
        <v>455</v>
      </c>
      <c r="C349" s="33">
        <v>35400</v>
      </c>
      <c r="D349" s="28" t="s">
        <v>178</v>
      </c>
    </row>
    <row r="350" spans="1:4" x14ac:dyDescent="0.55000000000000004">
      <c r="A350" s="32">
        <v>16</v>
      </c>
      <c r="B350" s="28" t="s">
        <v>456</v>
      </c>
      <c r="C350" s="33">
        <v>19000</v>
      </c>
      <c r="D350" s="28" t="s">
        <v>219</v>
      </c>
    </row>
    <row r="351" spans="1:4" x14ac:dyDescent="0.55000000000000004">
      <c r="A351" s="32">
        <v>17</v>
      </c>
      <c r="B351" s="28" t="s">
        <v>457</v>
      </c>
      <c r="C351" s="33">
        <v>54400</v>
      </c>
      <c r="D351" s="28" t="s">
        <v>180</v>
      </c>
    </row>
    <row r="352" spans="1:4" x14ac:dyDescent="0.55000000000000004">
      <c r="A352" s="32">
        <v>18</v>
      </c>
      <c r="B352" s="28" t="s">
        <v>458</v>
      </c>
      <c r="C352" s="33">
        <v>30000</v>
      </c>
      <c r="D352" s="28" t="s">
        <v>180</v>
      </c>
    </row>
    <row r="353" spans="1:4" x14ac:dyDescent="0.55000000000000004">
      <c r="A353" s="32">
        <v>19</v>
      </c>
      <c r="B353" s="28" t="s">
        <v>459</v>
      </c>
      <c r="C353" s="33">
        <v>40000</v>
      </c>
      <c r="D353" s="28" t="s">
        <v>222</v>
      </c>
    </row>
    <row r="354" spans="1:4" x14ac:dyDescent="0.55000000000000004">
      <c r="A354" s="32">
        <v>20</v>
      </c>
      <c r="B354" s="28" t="s">
        <v>460</v>
      </c>
      <c r="C354" s="33">
        <v>80800</v>
      </c>
      <c r="D354" s="28" t="s">
        <v>175</v>
      </c>
    </row>
    <row r="355" spans="1:4" s="25" customFormat="1" x14ac:dyDescent="0.55000000000000004">
      <c r="A355" s="22" t="s">
        <v>461</v>
      </c>
      <c r="B355" s="23"/>
      <c r="C355" s="24">
        <f>แผน_งบยุทธศาสตร์61!N43*1000000</f>
        <v>100000</v>
      </c>
      <c r="D355" s="23"/>
    </row>
    <row r="356" spans="1:4" s="25" customFormat="1" x14ac:dyDescent="0.55000000000000004">
      <c r="A356" s="22"/>
      <c r="B356" s="23"/>
      <c r="C356" s="24">
        <f>SUM(C357)</f>
        <v>0</v>
      </c>
      <c r="D356" s="23"/>
    </row>
    <row r="357" spans="1:4" x14ac:dyDescent="0.55000000000000004">
      <c r="A357" s="32"/>
      <c r="B357" s="28"/>
      <c r="C357" s="33"/>
      <c r="D357" s="28"/>
    </row>
    <row r="358" spans="1:4" s="25" customFormat="1" x14ac:dyDescent="0.55000000000000004">
      <c r="A358" s="22" t="s">
        <v>462</v>
      </c>
      <c r="B358" s="23"/>
      <c r="C358" s="24">
        <f>แผน_งบยุทธศาสตร์61!N45*1000000</f>
        <v>700000</v>
      </c>
      <c r="D358" s="23"/>
    </row>
    <row r="359" spans="1:4" s="25" customFormat="1" x14ac:dyDescent="0.55000000000000004">
      <c r="A359" s="22"/>
      <c r="B359" s="23"/>
      <c r="C359" s="24">
        <f>SUM(C360:C362)</f>
        <v>584400</v>
      </c>
      <c r="D359" s="23"/>
    </row>
    <row r="360" spans="1:4" x14ac:dyDescent="0.55000000000000004">
      <c r="A360" s="32">
        <v>1</v>
      </c>
      <c r="B360" s="28" t="s">
        <v>463</v>
      </c>
      <c r="C360" s="33">
        <v>118200</v>
      </c>
      <c r="D360" s="28" t="s">
        <v>183</v>
      </c>
    </row>
    <row r="361" spans="1:4" x14ac:dyDescent="0.55000000000000004">
      <c r="A361" s="32">
        <v>2</v>
      </c>
      <c r="B361" s="28" t="s">
        <v>464</v>
      </c>
      <c r="C361" s="33">
        <v>266200</v>
      </c>
      <c r="D361" s="28" t="s">
        <v>207</v>
      </c>
    </row>
    <row r="362" spans="1:4" x14ac:dyDescent="0.55000000000000004">
      <c r="A362" s="32">
        <v>3</v>
      </c>
      <c r="B362" s="28" t="s">
        <v>465</v>
      </c>
      <c r="C362" s="33">
        <v>200000</v>
      </c>
      <c r="D362" s="28" t="s">
        <v>178</v>
      </c>
    </row>
    <row r="363" spans="1:4" s="25" customFormat="1" x14ac:dyDescent="0.55000000000000004">
      <c r="A363" s="22" t="s">
        <v>466</v>
      </c>
      <c r="B363" s="23"/>
      <c r="C363" s="24">
        <f>แผน_งบยุทธศาสตร์61!N47*1000000</f>
        <v>1000000</v>
      </c>
      <c r="D363" s="23"/>
    </row>
    <row r="364" spans="1:4" s="25" customFormat="1" x14ac:dyDescent="0.55000000000000004">
      <c r="A364" s="22"/>
      <c r="B364" s="23"/>
      <c r="C364" s="24">
        <f>SUM(C365:C383)</f>
        <v>1357670</v>
      </c>
      <c r="D364" s="23"/>
    </row>
    <row r="365" spans="1:4" x14ac:dyDescent="0.55000000000000004">
      <c r="A365" s="32">
        <v>1</v>
      </c>
      <c r="B365" s="28" t="s">
        <v>467</v>
      </c>
      <c r="C365" s="33">
        <v>25800</v>
      </c>
      <c r="D365" s="28" t="s">
        <v>183</v>
      </c>
    </row>
    <row r="366" spans="1:4" x14ac:dyDescent="0.55000000000000004">
      <c r="A366" s="32">
        <v>2</v>
      </c>
      <c r="B366" s="28" t="s">
        <v>468</v>
      </c>
      <c r="C366" s="33">
        <v>37300</v>
      </c>
      <c r="D366" s="28" t="s">
        <v>207</v>
      </c>
    </row>
    <row r="367" spans="1:4" x14ac:dyDescent="0.55000000000000004">
      <c r="A367" s="32">
        <v>3</v>
      </c>
      <c r="B367" s="28" t="s">
        <v>469</v>
      </c>
      <c r="C367" s="33">
        <v>37800</v>
      </c>
      <c r="D367" s="28" t="s">
        <v>178</v>
      </c>
    </row>
    <row r="368" spans="1:4" x14ac:dyDescent="0.55000000000000004">
      <c r="A368" s="32">
        <v>4</v>
      </c>
      <c r="B368" s="28" t="s">
        <v>470</v>
      </c>
      <c r="C368" s="33">
        <v>50800</v>
      </c>
      <c r="D368" s="28" t="s">
        <v>178</v>
      </c>
    </row>
    <row r="369" spans="1:4" x14ac:dyDescent="0.55000000000000004">
      <c r="A369" s="32">
        <v>5</v>
      </c>
      <c r="B369" s="28" t="s">
        <v>471</v>
      </c>
      <c r="C369" s="33">
        <v>30720</v>
      </c>
      <c r="D369" s="28" t="s">
        <v>219</v>
      </c>
    </row>
    <row r="370" spans="1:4" x14ac:dyDescent="0.55000000000000004">
      <c r="A370" s="32">
        <v>6</v>
      </c>
      <c r="B370" s="28" t="s">
        <v>472</v>
      </c>
      <c r="C370" s="33">
        <v>40000</v>
      </c>
      <c r="D370" s="28" t="s">
        <v>180</v>
      </c>
    </row>
    <row r="371" spans="1:4" x14ac:dyDescent="0.55000000000000004">
      <c r="A371" s="32">
        <v>7</v>
      </c>
      <c r="B371" s="28" t="s">
        <v>473</v>
      </c>
      <c r="C371" s="33">
        <v>44000</v>
      </c>
      <c r="D371" s="28" t="s">
        <v>180</v>
      </c>
    </row>
    <row r="372" spans="1:4" x14ac:dyDescent="0.55000000000000004">
      <c r="A372" s="32">
        <v>8</v>
      </c>
      <c r="B372" s="28" t="s">
        <v>474</v>
      </c>
      <c r="C372" s="33">
        <v>120000</v>
      </c>
      <c r="D372" s="28" t="s">
        <v>222</v>
      </c>
    </row>
    <row r="373" spans="1:4" x14ac:dyDescent="0.55000000000000004">
      <c r="A373" s="32">
        <v>9</v>
      </c>
      <c r="B373" s="28" t="s">
        <v>475</v>
      </c>
      <c r="C373" s="33">
        <v>40000</v>
      </c>
      <c r="D373" s="28" t="s">
        <v>222</v>
      </c>
    </row>
    <row r="374" spans="1:4" x14ac:dyDescent="0.55000000000000004">
      <c r="A374" s="32">
        <v>10</v>
      </c>
      <c r="B374" s="28" t="s">
        <v>476</v>
      </c>
      <c r="C374" s="33">
        <v>30000</v>
      </c>
      <c r="D374" s="31" t="s">
        <v>226</v>
      </c>
    </row>
    <row r="375" spans="1:4" x14ac:dyDescent="0.55000000000000004">
      <c r="A375" s="32">
        <v>11</v>
      </c>
      <c r="B375" s="28" t="s">
        <v>477</v>
      </c>
      <c r="C375" s="33">
        <v>40000</v>
      </c>
      <c r="D375" s="31" t="s">
        <v>226</v>
      </c>
    </row>
    <row r="376" spans="1:4" x14ac:dyDescent="0.55000000000000004">
      <c r="A376" s="32">
        <v>12</v>
      </c>
      <c r="B376" s="28" t="s">
        <v>478</v>
      </c>
      <c r="C376" s="33">
        <v>38000</v>
      </c>
      <c r="D376" s="31" t="s">
        <v>226</v>
      </c>
    </row>
    <row r="377" spans="1:4" x14ac:dyDescent="0.55000000000000004">
      <c r="A377" s="32">
        <v>13</v>
      </c>
      <c r="B377" s="28" t="s">
        <v>479</v>
      </c>
      <c r="C377" s="33">
        <v>20950</v>
      </c>
      <c r="D377" s="31" t="s">
        <v>226</v>
      </c>
    </row>
    <row r="378" spans="1:4" x14ac:dyDescent="0.55000000000000004">
      <c r="A378" s="32">
        <v>14</v>
      </c>
      <c r="B378" s="28" t="s">
        <v>480</v>
      </c>
      <c r="C378" s="33">
        <v>125000</v>
      </c>
      <c r="D378" s="28" t="s">
        <v>175</v>
      </c>
    </row>
    <row r="379" spans="1:4" x14ac:dyDescent="0.55000000000000004">
      <c r="A379" s="32">
        <v>15</v>
      </c>
      <c r="B379" s="28" t="s">
        <v>481</v>
      </c>
      <c r="C379" s="33">
        <v>211100</v>
      </c>
      <c r="D379" s="28" t="s">
        <v>175</v>
      </c>
    </row>
    <row r="380" spans="1:4" x14ac:dyDescent="0.55000000000000004">
      <c r="A380" s="32">
        <v>16</v>
      </c>
      <c r="B380" s="28" t="s">
        <v>482</v>
      </c>
      <c r="C380" s="33">
        <v>158300</v>
      </c>
      <c r="D380" s="28" t="s">
        <v>175</v>
      </c>
    </row>
    <row r="381" spans="1:4" x14ac:dyDescent="0.55000000000000004">
      <c r="A381" s="32">
        <v>17</v>
      </c>
      <c r="B381" s="28" t="s">
        <v>483</v>
      </c>
      <c r="C381" s="33">
        <v>115240</v>
      </c>
      <c r="D381" s="28" t="s">
        <v>175</v>
      </c>
    </row>
    <row r="382" spans="1:4" x14ac:dyDescent="0.55000000000000004">
      <c r="A382" s="32">
        <v>18</v>
      </c>
      <c r="B382" s="28" t="s">
        <v>484</v>
      </c>
      <c r="C382" s="33">
        <v>135000</v>
      </c>
      <c r="D382" s="28" t="s">
        <v>175</v>
      </c>
    </row>
    <row r="383" spans="1:4" x14ac:dyDescent="0.55000000000000004">
      <c r="A383" s="32">
        <v>19</v>
      </c>
      <c r="B383" s="28" t="s">
        <v>485</v>
      </c>
      <c r="C383" s="33">
        <v>57660</v>
      </c>
      <c r="D383" s="28" t="s">
        <v>175</v>
      </c>
    </row>
    <row r="384" spans="1:4" s="25" customFormat="1" x14ac:dyDescent="0.55000000000000004">
      <c r="A384" s="22" t="s">
        <v>486</v>
      </c>
      <c r="B384" s="23"/>
      <c r="C384" s="24">
        <f>แผน_งบยุทธศาสตร์61!N49*1000000</f>
        <v>300000</v>
      </c>
      <c r="D384" s="23"/>
    </row>
    <row r="385" spans="1:6" s="25" customFormat="1" x14ac:dyDescent="0.55000000000000004">
      <c r="A385" s="22"/>
      <c r="B385" s="23"/>
      <c r="C385" s="24">
        <f>SUM(C386:C387)</f>
        <v>160988</v>
      </c>
      <c r="D385" s="23"/>
    </row>
    <row r="386" spans="1:6" x14ac:dyDescent="0.55000000000000004">
      <c r="A386" s="32">
        <v>1</v>
      </c>
      <c r="B386" s="28" t="s">
        <v>487</v>
      </c>
      <c r="C386" s="33">
        <v>130988</v>
      </c>
      <c r="D386" s="28" t="s">
        <v>178</v>
      </c>
    </row>
    <row r="387" spans="1:6" x14ac:dyDescent="0.55000000000000004">
      <c r="A387" s="32">
        <v>2</v>
      </c>
      <c r="B387" s="28" t="s">
        <v>488</v>
      </c>
      <c r="C387" s="33">
        <v>30000</v>
      </c>
      <c r="D387" s="28" t="s">
        <v>175</v>
      </c>
    </row>
    <row r="388" spans="1:6" s="25" customFormat="1" x14ac:dyDescent="0.55000000000000004">
      <c r="A388" s="22" t="s">
        <v>489</v>
      </c>
      <c r="B388" s="23"/>
      <c r="C388" s="24">
        <f>แผน_งบยุทธศาสตร์61!N50*1000000</f>
        <v>324100</v>
      </c>
      <c r="D388" s="23"/>
    </row>
    <row r="389" spans="1:6" s="25" customFormat="1" x14ac:dyDescent="0.55000000000000004">
      <c r="A389" s="22"/>
      <c r="B389" s="23"/>
      <c r="C389" s="24">
        <f>SUM(C390)</f>
        <v>100000</v>
      </c>
      <c r="D389" s="23"/>
    </row>
    <row r="390" spans="1:6" x14ac:dyDescent="0.55000000000000004">
      <c r="A390" s="32">
        <v>1</v>
      </c>
      <c r="B390" s="28" t="s">
        <v>490</v>
      </c>
      <c r="C390" s="33">
        <v>100000</v>
      </c>
      <c r="D390" s="28" t="s">
        <v>183</v>
      </c>
    </row>
    <row r="391" spans="1:6" s="25" customFormat="1" x14ac:dyDescent="0.55000000000000004">
      <c r="A391" s="22" t="s">
        <v>491</v>
      </c>
      <c r="B391" s="23"/>
      <c r="C391" s="24">
        <f>แผน_งบยุทธศาสตร์61!N53*1000000</f>
        <v>350000</v>
      </c>
      <c r="D391" s="23"/>
    </row>
    <row r="392" spans="1:6" s="25" customFormat="1" x14ac:dyDescent="0.55000000000000004">
      <c r="A392" s="22"/>
      <c r="B392" s="23"/>
      <c r="C392" s="24">
        <f>SUM(C393:C403)</f>
        <v>299950</v>
      </c>
      <c r="D392" s="23"/>
    </row>
    <row r="393" spans="1:6" s="39" customFormat="1" x14ac:dyDescent="0.55000000000000004">
      <c r="A393" s="261">
        <v>1</v>
      </c>
      <c r="B393" s="259" t="s">
        <v>963</v>
      </c>
      <c r="C393" s="42">
        <v>20000</v>
      </c>
      <c r="D393" s="259" t="s">
        <v>183</v>
      </c>
      <c r="E393" s="45"/>
      <c r="F393" s="45"/>
    </row>
    <row r="394" spans="1:6" s="39" customFormat="1" x14ac:dyDescent="0.55000000000000004">
      <c r="A394" s="261">
        <v>2</v>
      </c>
      <c r="B394" s="259" t="s">
        <v>964</v>
      </c>
      <c r="C394" s="42">
        <v>20000</v>
      </c>
      <c r="D394" s="259" t="s">
        <v>178</v>
      </c>
      <c r="E394" s="45"/>
      <c r="F394" s="45"/>
    </row>
    <row r="395" spans="1:6" s="39" customFormat="1" x14ac:dyDescent="0.55000000000000004">
      <c r="A395" s="261">
        <v>3</v>
      </c>
      <c r="B395" s="259" t="s">
        <v>965</v>
      </c>
      <c r="C395" s="42">
        <v>20000</v>
      </c>
      <c r="D395" s="259" t="s">
        <v>178</v>
      </c>
      <c r="E395" s="45"/>
      <c r="F395" s="45"/>
    </row>
    <row r="396" spans="1:6" s="39" customFormat="1" x14ac:dyDescent="0.55000000000000004">
      <c r="A396" s="261">
        <v>4</v>
      </c>
      <c r="B396" s="259" t="s">
        <v>966</v>
      </c>
      <c r="C396" s="42">
        <v>20000</v>
      </c>
      <c r="D396" s="259" t="s">
        <v>178</v>
      </c>
      <c r="E396" s="45"/>
      <c r="F396" s="45"/>
    </row>
    <row r="397" spans="1:6" s="39" customFormat="1" x14ac:dyDescent="0.55000000000000004">
      <c r="A397" s="261">
        <v>5</v>
      </c>
      <c r="B397" s="259" t="s">
        <v>967</v>
      </c>
      <c r="C397" s="42">
        <v>11550</v>
      </c>
      <c r="D397" s="259" t="s">
        <v>219</v>
      </c>
      <c r="E397" s="45"/>
      <c r="F397" s="45"/>
    </row>
    <row r="398" spans="1:6" s="39" customFormat="1" x14ac:dyDescent="0.55000000000000004">
      <c r="A398" s="261">
        <v>6</v>
      </c>
      <c r="B398" s="259" t="s">
        <v>968</v>
      </c>
      <c r="C398" s="42">
        <v>30000</v>
      </c>
      <c r="D398" s="259" t="s">
        <v>973</v>
      </c>
      <c r="E398" s="45"/>
      <c r="F398" s="45"/>
    </row>
    <row r="399" spans="1:6" s="39" customFormat="1" x14ac:dyDescent="0.55000000000000004">
      <c r="A399" s="261">
        <v>7</v>
      </c>
      <c r="B399" s="259" t="s">
        <v>969</v>
      </c>
      <c r="C399" s="42">
        <v>30000</v>
      </c>
      <c r="D399" s="259" t="s">
        <v>222</v>
      </c>
      <c r="E399" s="45"/>
      <c r="F399" s="45"/>
    </row>
    <row r="400" spans="1:6" s="39" customFormat="1" ht="48" x14ac:dyDescent="0.55000000000000004">
      <c r="A400" s="48">
        <v>8</v>
      </c>
      <c r="B400" s="259" t="s">
        <v>970</v>
      </c>
      <c r="C400" s="42">
        <v>38400</v>
      </c>
      <c r="D400" s="259" t="s">
        <v>175</v>
      </c>
      <c r="E400" s="45"/>
      <c r="F400" s="45"/>
    </row>
    <row r="401" spans="1:6" s="39" customFormat="1" x14ac:dyDescent="0.55000000000000004">
      <c r="A401" s="261">
        <v>9</v>
      </c>
      <c r="B401" s="259" t="s">
        <v>971</v>
      </c>
      <c r="C401" s="42">
        <v>50000</v>
      </c>
      <c r="D401" s="259" t="s">
        <v>175</v>
      </c>
      <c r="E401" s="45"/>
      <c r="F401" s="45"/>
    </row>
    <row r="402" spans="1:6" s="39" customFormat="1" x14ac:dyDescent="0.55000000000000004">
      <c r="A402" s="261">
        <v>10</v>
      </c>
      <c r="B402" s="259" t="s">
        <v>972</v>
      </c>
      <c r="C402" s="42">
        <v>20000</v>
      </c>
      <c r="D402" s="259" t="s">
        <v>226</v>
      </c>
      <c r="E402" s="45"/>
      <c r="F402" s="45"/>
    </row>
    <row r="403" spans="1:6" s="39" customFormat="1" x14ac:dyDescent="0.55000000000000004">
      <c r="A403" s="261">
        <v>11</v>
      </c>
      <c r="B403" s="259" t="s">
        <v>1146</v>
      </c>
      <c r="C403" s="42">
        <v>40000</v>
      </c>
      <c r="D403" s="259" t="s">
        <v>976</v>
      </c>
      <c r="E403" s="45"/>
      <c r="F403" s="45"/>
    </row>
    <row r="404" spans="1:6" s="25" customFormat="1" x14ac:dyDescent="0.55000000000000004">
      <c r="A404" s="22" t="s">
        <v>492</v>
      </c>
      <c r="B404" s="23"/>
      <c r="C404" s="24">
        <f>แผน_งบยุทธศาสตร์61!N55*1000000</f>
        <v>800000</v>
      </c>
      <c r="D404" s="23"/>
    </row>
    <row r="405" spans="1:6" s="25" customFormat="1" x14ac:dyDescent="0.55000000000000004">
      <c r="A405" s="22"/>
      <c r="B405" s="23"/>
      <c r="C405" s="24">
        <f>SUM(C406:C409)</f>
        <v>360000</v>
      </c>
      <c r="D405" s="23"/>
    </row>
    <row r="406" spans="1:6" s="39" customFormat="1" x14ac:dyDescent="0.55000000000000004">
      <c r="A406" s="261">
        <v>1</v>
      </c>
      <c r="B406" s="40" t="s">
        <v>974</v>
      </c>
      <c r="C406" s="41">
        <v>40000</v>
      </c>
      <c r="D406" s="259" t="s">
        <v>175</v>
      </c>
    </row>
    <row r="407" spans="1:6" s="39" customFormat="1" x14ac:dyDescent="0.55000000000000004">
      <c r="A407" s="261">
        <v>2</v>
      </c>
      <c r="B407" s="40" t="s">
        <v>975</v>
      </c>
      <c r="C407" s="41">
        <v>100000</v>
      </c>
      <c r="D407" s="259" t="s">
        <v>976</v>
      </c>
    </row>
    <row r="408" spans="1:6" s="39" customFormat="1" x14ac:dyDescent="0.55000000000000004">
      <c r="A408" s="261">
        <v>3</v>
      </c>
      <c r="B408" s="40" t="s">
        <v>977</v>
      </c>
      <c r="C408" s="41">
        <v>120000</v>
      </c>
      <c r="D408" s="259" t="s">
        <v>976</v>
      </c>
    </row>
    <row r="409" spans="1:6" s="39" customFormat="1" x14ac:dyDescent="0.55000000000000004">
      <c r="A409" s="261">
        <v>4</v>
      </c>
      <c r="B409" s="40" t="s">
        <v>978</v>
      </c>
      <c r="C409" s="41">
        <v>100000</v>
      </c>
      <c r="D409" s="259" t="s">
        <v>976</v>
      </c>
    </row>
    <row r="410" spans="1:6" s="25" customFormat="1" x14ac:dyDescent="0.55000000000000004">
      <c r="A410" s="22" t="s">
        <v>493</v>
      </c>
      <c r="B410" s="23"/>
      <c r="C410" s="24">
        <f>แผน_งบยุทธศาสตร์61!N56*1000000</f>
        <v>22994400</v>
      </c>
      <c r="D410" s="23"/>
    </row>
    <row r="411" spans="1:6" s="25" customFormat="1" x14ac:dyDescent="0.55000000000000004">
      <c r="A411" s="22"/>
      <c r="B411" s="23"/>
      <c r="C411" s="24">
        <f>SUM(C412:C456)</f>
        <v>19913700</v>
      </c>
      <c r="D411" s="23"/>
    </row>
    <row r="412" spans="1:6" s="39" customFormat="1" x14ac:dyDescent="0.55000000000000004">
      <c r="A412" s="48">
        <v>1</v>
      </c>
      <c r="B412" s="259" t="s">
        <v>907</v>
      </c>
      <c r="C412" s="262">
        <v>10000</v>
      </c>
      <c r="D412" s="45" t="s">
        <v>219</v>
      </c>
      <c r="E412" s="45" t="s">
        <v>931</v>
      </c>
      <c r="F412" s="45" t="s">
        <v>930</v>
      </c>
    </row>
    <row r="413" spans="1:6" s="39" customFormat="1" x14ac:dyDescent="0.55000000000000004">
      <c r="A413" s="48">
        <v>2</v>
      </c>
      <c r="B413" s="259" t="s">
        <v>908</v>
      </c>
      <c r="C413" s="262">
        <v>30000</v>
      </c>
      <c r="D413" s="45" t="s">
        <v>222</v>
      </c>
      <c r="E413" s="45" t="s">
        <v>933</v>
      </c>
      <c r="F413" s="45" t="s">
        <v>932</v>
      </c>
    </row>
    <row r="414" spans="1:6" s="39" customFormat="1" x14ac:dyDescent="0.55000000000000004">
      <c r="A414" s="48">
        <v>3</v>
      </c>
      <c r="B414" s="259" t="s">
        <v>909</v>
      </c>
      <c r="C414" s="262">
        <v>100000</v>
      </c>
      <c r="D414" s="28" t="s">
        <v>175</v>
      </c>
      <c r="E414" s="45" t="s">
        <v>935</v>
      </c>
      <c r="F414" s="45" t="s">
        <v>934</v>
      </c>
    </row>
    <row r="415" spans="1:6" s="39" customFormat="1" ht="48" x14ac:dyDescent="0.55000000000000004">
      <c r="A415" s="48">
        <v>4</v>
      </c>
      <c r="B415" s="259" t="s">
        <v>910</v>
      </c>
      <c r="C415" s="262">
        <v>200000</v>
      </c>
      <c r="D415" s="31" t="s">
        <v>175</v>
      </c>
      <c r="E415" s="45" t="s">
        <v>935</v>
      </c>
      <c r="F415" s="45" t="s">
        <v>936</v>
      </c>
    </row>
    <row r="416" spans="1:6" s="39" customFormat="1" ht="48" x14ac:dyDescent="0.55000000000000004">
      <c r="A416" s="48">
        <v>5</v>
      </c>
      <c r="B416" s="259" t="s">
        <v>911</v>
      </c>
      <c r="C416" s="262">
        <v>100000</v>
      </c>
      <c r="D416" s="31" t="s">
        <v>175</v>
      </c>
      <c r="E416" s="45" t="s">
        <v>935</v>
      </c>
      <c r="F416" s="45" t="s">
        <v>937</v>
      </c>
    </row>
    <row r="417" spans="1:6" s="39" customFormat="1" ht="48" x14ac:dyDescent="0.55000000000000004">
      <c r="A417" s="48">
        <v>6</v>
      </c>
      <c r="B417" s="259" t="s">
        <v>912</v>
      </c>
      <c r="C417" s="262">
        <v>35500</v>
      </c>
      <c r="D417" s="31" t="s">
        <v>175</v>
      </c>
      <c r="E417" s="45" t="s">
        <v>935</v>
      </c>
      <c r="F417" s="45" t="s">
        <v>938</v>
      </c>
    </row>
    <row r="418" spans="1:6" s="39" customFormat="1" x14ac:dyDescent="0.55000000000000004">
      <c r="A418" s="48">
        <v>7</v>
      </c>
      <c r="B418" s="259" t="s">
        <v>913</v>
      </c>
      <c r="C418" s="262">
        <v>100000</v>
      </c>
      <c r="D418" s="28" t="s">
        <v>180</v>
      </c>
      <c r="E418" s="45" t="s">
        <v>940</v>
      </c>
      <c r="F418" s="45" t="s">
        <v>939</v>
      </c>
    </row>
    <row r="419" spans="1:6" s="39" customFormat="1" x14ac:dyDescent="0.55000000000000004">
      <c r="A419" s="48">
        <v>8</v>
      </c>
      <c r="B419" s="259" t="s">
        <v>914</v>
      </c>
      <c r="C419" s="262">
        <v>100000</v>
      </c>
      <c r="D419" s="28" t="s">
        <v>180</v>
      </c>
      <c r="E419" s="45" t="s">
        <v>940</v>
      </c>
      <c r="F419" s="45" t="s">
        <v>941</v>
      </c>
    </row>
    <row r="420" spans="1:6" s="39" customFormat="1" x14ac:dyDescent="0.55000000000000004">
      <c r="A420" s="48">
        <v>9</v>
      </c>
      <c r="B420" s="259" t="s">
        <v>915</v>
      </c>
      <c r="C420" s="262">
        <v>100000</v>
      </c>
      <c r="D420" s="28" t="s">
        <v>178</v>
      </c>
      <c r="E420" s="45" t="s">
        <v>943</v>
      </c>
      <c r="F420" s="45" t="s">
        <v>942</v>
      </c>
    </row>
    <row r="421" spans="1:6" s="39" customFormat="1" x14ac:dyDescent="0.55000000000000004">
      <c r="A421" s="48">
        <v>10</v>
      </c>
      <c r="B421" s="259" t="s">
        <v>916</v>
      </c>
      <c r="C421" s="262">
        <v>100000</v>
      </c>
      <c r="D421" s="28" t="s">
        <v>178</v>
      </c>
      <c r="E421" s="45" t="s">
        <v>943</v>
      </c>
      <c r="F421" s="45" t="s">
        <v>944</v>
      </c>
    </row>
    <row r="422" spans="1:6" s="39" customFormat="1" x14ac:dyDescent="0.55000000000000004">
      <c r="A422" s="48">
        <v>11</v>
      </c>
      <c r="B422" s="259" t="s">
        <v>917</v>
      </c>
      <c r="C422" s="262">
        <v>100000</v>
      </c>
      <c r="D422" s="28" t="s">
        <v>178</v>
      </c>
      <c r="E422" s="45" t="s">
        <v>943</v>
      </c>
      <c r="F422" s="45" t="s">
        <v>945</v>
      </c>
    </row>
    <row r="423" spans="1:6" s="39" customFormat="1" x14ac:dyDescent="0.55000000000000004">
      <c r="A423" s="48">
        <v>12</v>
      </c>
      <c r="B423" s="259" t="s">
        <v>918</v>
      </c>
      <c r="C423" s="262">
        <v>136000</v>
      </c>
      <c r="D423" s="28" t="s">
        <v>178</v>
      </c>
      <c r="E423" s="45" t="s">
        <v>943</v>
      </c>
      <c r="F423" s="45" t="s">
        <v>946</v>
      </c>
    </row>
    <row r="424" spans="1:6" s="39" customFormat="1" x14ac:dyDescent="0.55000000000000004">
      <c r="A424" s="48">
        <v>13</v>
      </c>
      <c r="B424" s="259" t="s">
        <v>919</v>
      </c>
      <c r="C424" s="262">
        <v>40000</v>
      </c>
      <c r="D424" s="28" t="s">
        <v>178</v>
      </c>
      <c r="E424" s="45" t="s">
        <v>943</v>
      </c>
      <c r="F424" s="45" t="s">
        <v>947</v>
      </c>
    </row>
    <row r="425" spans="1:6" s="39" customFormat="1" x14ac:dyDescent="0.55000000000000004">
      <c r="A425" s="48">
        <v>14</v>
      </c>
      <c r="B425" s="259" t="s">
        <v>920</v>
      </c>
      <c r="C425" s="262">
        <v>150000</v>
      </c>
      <c r="D425" s="31" t="s">
        <v>226</v>
      </c>
      <c r="E425" s="45" t="s">
        <v>949</v>
      </c>
      <c r="F425" s="45" t="s">
        <v>948</v>
      </c>
    </row>
    <row r="426" spans="1:6" s="39" customFormat="1" ht="48" x14ac:dyDescent="0.55000000000000004">
      <c r="A426" s="48">
        <v>15</v>
      </c>
      <c r="B426" s="259" t="s">
        <v>921</v>
      </c>
      <c r="C426" s="262">
        <v>150000</v>
      </c>
      <c r="D426" s="31" t="s">
        <v>226</v>
      </c>
      <c r="E426" s="45" t="s">
        <v>949</v>
      </c>
      <c r="F426" s="45" t="s">
        <v>950</v>
      </c>
    </row>
    <row r="427" spans="1:6" s="39" customFormat="1" x14ac:dyDescent="0.55000000000000004">
      <c r="A427" s="48">
        <v>16</v>
      </c>
      <c r="B427" s="259" t="s">
        <v>922</v>
      </c>
      <c r="C427" s="262">
        <v>100000</v>
      </c>
      <c r="D427" s="31" t="s">
        <v>226</v>
      </c>
      <c r="E427" s="45" t="s">
        <v>949</v>
      </c>
      <c r="F427" s="45" t="s">
        <v>951</v>
      </c>
    </row>
    <row r="428" spans="1:6" s="39" customFormat="1" x14ac:dyDescent="0.55000000000000004">
      <c r="A428" s="48">
        <v>17</v>
      </c>
      <c r="B428" s="259" t="s">
        <v>923</v>
      </c>
      <c r="C428" s="262">
        <v>100000</v>
      </c>
      <c r="D428" s="28" t="s">
        <v>183</v>
      </c>
      <c r="E428" s="45" t="s">
        <v>953</v>
      </c>
      <c r="F428" s="45" t="s">
        <v>952</v>
      </c>
    </row>
    <row r="429" spans="1:6" s="39" customFormat="1" x14ac:dyDescent="0.55000000000000004">
      <c r="A429" s="48">
        <v>18</v>
      </c>
      <c r="B429" s="259" t="s">
        <v>924</v>
      </c>
      <c r="C429" s="262">
        <v>70000</v>
      </c>
      <c r="D429" s="28" t="s">
        <v>183</v>
      </c>
      <c r="E429" s="45" t="s">
        <v>953</v>
      </c>
      <c r="F429" s="45" t="s">
        <v>954</v>
      </c>
    </row>
    <row r="430" spans="1:6" s="39" customFormat="1" x14ac:dyDescent="0.55000000000000004">
      <c r="A430" s="48">
        <v>19</v>
      </c>
      <c r="B430" s="259" t="s">
        <v>925</v>
      </c>
      <c r="C430" s="262">
        <v>30000</v>
      </c>
      <c r="D430" s="28" t="s">
        <v>183</v>
      </c>
      <c r="E430" s="45" t="s">
        <v>953</v>
      </c>
      <c r="F430" s="45" t="s">
        <v>955</v>
      </c>
    </row>
    <row r="431" spans="1:6" s="39" customFormat="1" x14ac:dyDescent="0.55000000000000004">
      <c r="A431" s="48">
        <v>20</v>
      </c>
      <c r="B431" s="259" t="s">
        <v>926</v>
      </c>
      <c r="C431" s="262">
        <v>30000</v>
      </c>
      <c r="D431" s="28" t="s">
        <v>183</v>
      </c>
      <c r="E431" s="45" t="s">
        <v>953</v>
      </c>
      <c r="F431" s="45" t="s">
        <v>956</v>
      </c>
    </row>
    <row r="432" spans="1:6" s="39" customFormat="1" x14ac:dyDescent="0.55000000000000004">
      <c r="A432" s="48">
        <v>21</v>
      </c>
      <c r="B432" s="259" t="s">
        <v>927</v>
      </c>
      <c r="C432" s="262">
        <v>100000</v>
      </c>
      <c r="D432" s="45" t="s">
        <v>207</v>
      </c>
      <c r="E432" s="45" t="s">
        <v>958</v>
      </c>
      <c r="F432" s="45" t="s">
        <v>957</v>
      </c>
    </row>
    <row r="433" spans="1:6" s="39" customFormat="1" ht="48" x14ac:dyDescent="0.55000000000000004">
      <c r="A433" s="48">
        <v>22</v>
      </c>
      <c r="B433" s="259" t="s">
        <v>928</v>
      </c>
      <c r="C433" s="262">
        <v>100000</v>
      </c>
      <c r="D433" s="45" t="s">
        <v>962</v>
      </c>
      <c r="E433" s="45" t="s">
        <v>960</v>
      </c>
      <c r="F433" s="45" t="s">
        <v>959</v>
      </c>
    </row>
    <row r="434" spans="1:6" s="39" customFormat="1" x14ac:dyDescent="0.55000000000000004">
      <c r="A434" s="48">
        <v>23</v>
      </c>
      <c r="B434" s="259" t="s">
        <v>929</v>
      </c>
      <c r="C434" s="260">
        <v>30000</v>
      </c>
      <c r="D434" s="45" t="s">
        <v>222</v>
      </c>
      <c r="E434" s="45" t="s">
        <v>933</v>
      </c>
      <c r="F434" s="45" t="s">
        <v>961</v>
      </c>
    </row>
    <row r="435" spans="1:6" s="29" customFormat="1" x14ac:dyDescent="0.2">
      <c r="A435" s="26">
        <v>12</v>
      </c>
      <c r="B435" s="30" t="s">
        <v>1148</v>
      </c>
      <c r="C435" s="297">
        <v>759200</v>
      </c>
      <c r="D435" s="31" t="s">
        <v>226</v>
      </c>
      <c r="E435" s="31" t="s">
        <v>1170</v>
      </c>
    </row>
    <row r="436" spans="1:6" s="29" customFormat="1" ht="48" x14ac:dyDescent="0.2">
      <c r="A436" s="26">
        <v>13</v>
      </c>
      <c r="B436" s="30" t="s">
        <v>1149</v>
      </c>
      <c r="C436" s="297">
        <v>742700</v>
      </c>
      <c r="D436" s="31" t="s">
        <v>183</v>
      </c>
      <c r="E436" s="31" t="s">
        <v>1171</v>
      </c>
    </row>
    <row r="437" spans="1:6" s="29" customFormat="1" x14ac:dyDescent="0.2">
      <c r="A437" s="26">
        <v>14</v>
      </c>
      <c r="B437" s="30" t="s">
        <v>1150</v>
      </c>
      <c r="C437" s="297">
        <v>925300</v>
      </c>
      <c r="D437" s="31" t="s">
        <v>180</v>
      </c>
      <c r="E437" s="31" t="s">
        <v>1172</v>
      </c>
    </row>
    <row r="438" spans="1:6" s="29" customFormat="1" x14ac:dyDescent="0.2">
      <c r="A438" s="26">
        <v>15</v>
      </c>
      <c r="B438" s="30" t="s">
        <v>1151</v>
      </c>
      <c r="C438" s="297">
        <v>354300</v>
      </c>
      <c r="D438" s="31" t="s">
        <v>175</v>
      </c>
      <c r="E438" s="31" t="s">
        <v>936</v>
      </c>
    </row>
    <row r="439" spans="1:6" s="29" customFormat="1" ht="48" x14ac:dyDescent="0.2">
      <c r="A439" s="26">
        <v>16</v>
      </c>
      <c r="B439" s="30" t="s">
        <v>1152</v>
      </c>
      <c r="C439" s="297">
        <v>725000</v>
      </c>
      <c r="D439" s="31" t="s">
        <v>175</v>
      </c>
      <c r="E439" s="31" t="s">
        <v>1173</v>
      </c>
    </row>
    <row r="440" spans="1:6" s="29" customFormat="1" x14ac:dyDescent="0.2">
      <c r="A440" s="26">
        <v>17</v>
      </c>
      <c r="B440" s="30" t="s">
        <v>1153</v>
      </c>
      <c r="C440" s="297">
        <v>732100</v>
      </c>
      <c r="D440" s="31" t="s">
        <v>226</v>
      </c>
      <c r="E440" s="31" t="s">
        <v>1174</v>
      </c>
    </row>
    <row r="441" spans="1:6" s="29" customFormat="1" x14ac:dyDescent="0.2">
      <c r="A441" s="26">
        <v>18</v>
      </c>
      <c r="B441" s="30" t="s">
        <v>1154</v>
      </c>
      <c r="C441" s="297">
        <v>819200</v>
      </c>
      <c r="D441" s="31" t="s">
        <v>226</v>
      </c>
      <c r="E441" s="270" t="s">
        <v>1175</v>
      </c>
    </row>
    <row r="442" spans="1:6" s="29" customFormat="1" ht="48" x14ac:dyDescent="0.2">
      <c r="A442" s="26">
        <v>19</v>
      </c>
      <c r="B442" s="30" t="s">
        <v>1155</v>
      </c>
      <c r="C442" s="297">
        <v>1600000</v>
      </c>
      <c r="D442" s="31" t="s">
        <v>226</v>
      </c>
      <c r="E442" s="31" t="s">
        <v>1176</v>
      </c>
    </row>
    <row r="443" spans="1:6" s="29" customFormat="1" x14ac:dyDescent="0.2">
      <c r="A443" s="26">
        <v>20</v>
      </c>
      <c r="B443" s="30" t="s">
        <v>1156</v>
      </c>
      <c r="C443" s="297">
        <v>1000500</v>
      </c>
      <c r="D443" s="259" t="s">
        <v>976</v>
      </c>
      <c r="E443" s="270" t="s">
        <v>1177</v>
      </c>
    </row>
    <row r="444" spans="1:6" s="29" customFormat="1" ht="48" x14ac:dyDescent="0.2">
      <c r="A444" s="26">
        <v>21</v>
      </c>
      <c r="B444" s="30" t="s">
        <v>1147</v>
      </c>
      <c r="C444" s="297">
        <v>200000</v>
      </c>
      <c r="D444" s="31" t="s">
        <v>175</v>
      </c>
      <c r="E444" s="270" t="s">
        <v>1178</v>
      </c>
    </row>
    <row r="445" spans="1:6" s="29" customFormat="1" x14ac:dyDescent="0.2">
      <c r="A445" s="26">
        <v>22</v>
      </c>
      <c r="B445" s="30" t="s">
        <v>1157</v>
      </c>
      <c r="C445" s="297">
        <v>964000</v>
      </c>
      <c r="D445" s="31" t="s">
        <v>180</v>
      </c>
      <c r="E445" s="31" t="s">
        <v>1179</v>
      </c>
    </row>
    <row r="446" spans="1:6" s="29" customFormat="1" x14ac:dyDescent="0.2">
      <c r="A446" s="26">
        <v>23</v>
      </c>
      <c r="B446" s="30" t="s">
        <v>1158</v>
      </c>
      <c r="C446" s="297">
        <v>660000</v>
      </c>
      <c r="D446" s="31" t="s">
        <v>222</v>
      </c>
      <c r="E446" s="31" t="s">
        <v>1180</v>
      </c>
    </row>
    <row r="447" spans="1:6" s="29" customFormat="1" x14ac:dyDescent="0.2">
      <c r="A447" s="26">
        <v>24</v>
      </c>
      <c r="B447" s="30" t="s">
        <v>1159</v>
      </c>
      <c r="C447" s="297">
        <v>476800</v>
      </c>
      <c r="D447" s="31" t="s">
        <v>180</v>
      </c>
      <c r="E447" s="31" t="s">
        <v>1181</v>
      </c>
    </row>
    <row r="448" spans="1:6" s="29" customFormat="1" ht="48" x14ac:dyDescent="0.2">
      <c r="A448" s="26">
        <v>25</v>
      </c>
      <c r="B448" s="30" t="s">
        <v>1160</v>
      </c>
      <c r="C448" s="297">
        <v>944700</v>
      </c>
      <c r="D448" s="31" t="s">
        <v>178</v>
      </c>
      <c r="E448" s="31" t="s">
        <v>1182</v>
      </c>
    </row>
    <row r="449" spans="1:5" s="29" customFormat="1" x14ac:dyDescent="0.2">
      <c r="A449" s="26">
        <v>26</v>
      </c>
      <c r="B449" s="30" t="s">
        <v>1161</v>
      </c>
      <c r="C449" s="297">
        <v>556800</v>
      </c>
      <c r="D449" s="31" t="s">
        <v>226</v>
      </c>
      <c r="E449" s="31" t="s">
        <v>1183</v>
      </c>
    </row>
    <row r="450" spans="1:5" s="29" customFormat="1" x14ac:dyDescent="0.2">
      <c r="A450" s="26">
        <v>27</v>
      </c>
      <c r="B450" s="30" t="s">
        <v>1162</v>
      </c>
      <c r="C450" s="297">
        <v>697600</v>
      </c>
      <c r="D450" s="31" t="s">
        <v>183</v>
      </c>
      <c r="E450" s="31" t="s">
        <v>1184</v>
      </c>
    </row>
    <row r="451" spans="1:5" s="29" customFormat="1" x14ac:dyDescent="0.2">
      <c r="A451" s="26">
        <v>28</v>
      </c>
      <c r="B451" s="30" t="s">
        <v>1163</v>
      </c>
      <c r="C451" s="297">
        <v>685000</v>
      </c>
      <c r="D451" s="31" t="s">
        <v>175</v>
      </c>
      <c r="E451" s="31" t="s">
        <v>1185</v>
      </c>
    </row>
    <row r="452" spans="1:5" s="29" customFormat="1" x14ac:dyDescent="0.2">
      <c r="A452" s="26">
        <v>29</v>
      </c>
      <c r="B452" s="30" t="s">
        <v>1164</v>
      </c>
      <c r="C452" s="297">
        <v>892500</v>
      </c>
      <c r="D452" s="31" t="s">
        <v>178</v>
      </c>
      <c r="E452" s="31" t="s">
        <v>1186</v>
      </c>
    </row>
    <row r="453" spans="1:5" s="29" customFormat="1" x14ac:dyDescent="0.2">
      <c r="A453" s="26">
        <v>30</v>
      </c>
      <c r="B453" s="30" t="s">
        <v>1165</v>
      </c>
      <c r="C453" s="297">
        <v>1034000</v>
      </c>
      <c r="D453" s="31" t="s">
        <v>222</v>
      </c>
      <c r="E453" s="31" t="s">
        <v>1187</v>
      </c>
    </row>
    <row r="454" spans="1:5" s="29" customFormat="1" x14ac:dyDescent="0.2">
      <c r="A454" s="26">
        <v>31</v>
      </c>
      <c r="B454" s="30" t="s">
        <v>1166</v>
      </c>
      <c r="C454" s="297">
        <v>857300</v>
      </c>
      <c r="D454" s="31" t="s">
        <v>180</v>
      </c>
      <c r="E454" s="31" t="s">
        <v>1188</v>
      </c>
    </row>
    <row r="455" spans="1:5" s="29" customFormat="1" x14ac:dyDescent="0.2">
      <c r="A455" s="26">
        <v>32</v>
      </c>
      <c r="B455" s="30" t="s">
        <v>1167</v>
      </c>
      <c r="C455" s="297">
        <v>1120200</v>
      </c>
      <c r="D455" s="31" t="s">
        <v>180</v>
      </c>
      <c r="E455" s="31" t="s">
        <v>1189</v>
      </c>
    </row>
    <row r="456" spans="1:5" s="29" customFormat="1" x14ac:dyDescent="0.2">
      <c r="A456" s="26">
        <v>33</v>
      </c>
      <c r="B456" s="30" t="s">
        <v>1168</v>
      </c>
      <c r="C456" s="297">
        <v>1155000</v>
      </c>
      <c r="D456" s="31" t="s">
        <v>180</v>
      </c>
      <c r="E456" s="31" t="s">
        <v>1190</v>
      </c>
    </row>
    <row r="457" spans="1:5" s="25" customFormat="1" x14ac:dyDescent="0.55000000000000004">
      <c r="A457" s="22" t="s">
        <v>494</v>
      </c>
      <c r="B457" s="23"/>
      <c r="C457" s="24">
        <f>แผน_งบยุทธศาสตร์61!N57*1000000</f>
        <v>800000</v>
      </c>
      <c r="D457" s="23"/>
    </row>
    <row r="458" spans="1:5" s="25" customFormat="1" x14ac:dyDescent="0.55000000000000004">
      <c r="A458" s="22"/>
      <c r="B458" s="23"/>
      <c r="C458" s="24">
        <f>SUM(C459:C469)</f>
        <v>2188095</v>
      </c>
      <c r="D458" s="23"/>
    </row>
    <row r="459" spans="1:5" s="29" customFormat="1" x14ac:dyDescent="0.55000000000000004">
      <c r="A459" s="26">
        <v>1</v>
      </c>
      <c r="B459" s="40" t="s">
        <v>1191</v>
      </c>
      <c r="C459" s="41">
        <v>250000</v>
      </c>
      <c r="D459" s="40" t="s">
        <v>983</v>
      </c>
    </row>
    <row r="460" spans="1:5" s="29" customFormat="1" x14ac:dyDescent="0.55000000000000004">
      <c r="A460" s="26">
        <v>2</v>
      </c>
      <c r="B460" s="40" t="s">
        <v>979</v>
      </c>
      <c r="C460" s="41">
        <v>60000</v>
      </c>
      <c r="D460" s="40" t="s">
        <v>183</v>
      </c>
    </row>
    <row r="461" spans="1:5" s="29" customFormat="1" x14ac:dyDescent="0.55000000000000004">
      <c r="A461" s="26">
        <v>3</v>
      </c>
      <c r="B461" s="40" t="s">
        <v>980</v>
      </c>
      <c r="C461" s="41">
        <v>270000</v>
      </c>
      <c r="D461" s="40" t="s">
        <v>183</v>
      </c>
    </row>
    <row r="462" spans="1:5" s="29" customFormat="1" x14ac:dyDescent="0.55000000000000004">
      <c r="A462" s="26">
        <v>4</v>
      </c>
      <c r="B462" s="40" t="s">
        <v>1195</v>
      </c>
      <c r="C462" s="41">
        <v>57000</v>
      </c>
      <c r="D462" s="40" t="s">
        <v>226</v>
      </c>
    </row>
    <row r="463" spans="1:5" s="29" customFormat="1" x14ac:dyDescent="0.55000000000000004">
      <c r="A463" s="26">
        <v>5</v>
      </c>
      <c r="B463" s="40" t="s">
        <v>981</v>
      </c>
      <c r="C463" s="41">
        <v>195000</v>
      </c>
      <c r="D463" s="40" t="s">
        <v>175</v>
      </c>
    </row>
    <row r="464" spans="1:5" s="29" customFormat="1" ht="48" x14ac:dyDescent="0.55000000000000004">
      <c r="A464" s="26">
        <v>6</v>
      </c>
      <c r="B464" s="40" t="s">
        <v>1196</v>
      </c>
      <c r="C464" s="42">
        <v>56095</v>
      </c>
      <c r="D464" s="259" t="s">
        <v>222</v>
      </c>
    </row>
    <row r="465" spans="1:5" s="29" customFormat="1" x14ac:dyDescent="0.55000000000000004">
      <c r="A465" s="26">
        <v>7</v>
      </c>
      <c r="B465" s="40" t="s">
        <v>1194</v>
      </c>
      <c r="C465" s="41">
        <v>400000</v>
      </c>
      <c r="D465" s="259" t="s">
        <v>976</v>
      </c>
    </row>
    <row r="466" spans="1:5" s="29" customFormat="1" x14ac:dyDescent="0.55000000000000004">
      <c r="A466" s="26">
        <v>8</v>
      </c>
      <c r="B466" s="40" t="s">
        <v>982</v>
      </c>
      <c r="C466" s="41">
        <v>200000</v>
      </c>
      <c r="D466" s="259" t="s">
        <v>976</v>
      </c>
    </row>
    <row r="467" spans="1:5" s="29" customFormat="1" x14ac:dyDescent="0.55000000000000004">
      <c r="A467" s="26">
        <v>9</v>
      </c>
      <c r="B467" s="35" t="s">
        <v>1169</v>
      </c>
      <c r="C467" s="41">
        <v>250000</v>
      </c>
      <c r="D467" s="259" t="s">
        <v>976</v>
      </c>
    </row>
    <row r="468" spans="1:5" s="29" customFormat="1" x14ac:dyDescent="0.55000000000000004">
      <c r="A468" s="26">
        <v>10</v>
      </c>
      <c r="B468" s="35" t="s">
        <v>1192</v>
      </c>
      <c r="C468" s="41">
        <v>200000</v>
      </c>
      <c r="D468" s="259" t="s">
        <v>976</v>
      </c>
    </row>
    <row r="469" spans="1:5" s="29" customFormat="1" x14ac:dyDescent="0.55000000000000004">
      <c r="A469" s="26">
        <v>11</v>
      </c>
      <c r="B469" s="35" t="s">
        <v>1193</v>
      </c>
      <c r="C469" s="41">
        <v>250000</v>
      </c>
      <c r="D469" s="259" t="s">
        <v>976</v>
      </c>
    </row>
    <row r="470" spans="1:5" s="25" customFormat="1" x14ac:dyDescent="0.55000000000000004">
      <c r="A470" s="22" t="s">
        <v>495</v>
      </c>
      <c r="B470" s="23"/>
      <c r="C470" s="24">
        <f>แผน_งบยุทธศาสตร์61!N59*1000000</f>
        <v>300000</v>
      </c>
      <c r="D470" s="23"/>
    </row>
    <row r="471" spans="1:5" s="25" customFormat="1" x14ac:dyDescent="0.55000000000000004">
      <c r="A471" s="22"/>
      <c r="B471" s="23"/>
      <c r="C471" s="24">
        <f>SUM(C472:C490)</f>
        <v>299000</v>
      </c>
      <c r="D471" s="23"/>
    </row>
    <row r="472" spans="1:5" s="29" customFormat="1" x14ac:dyDescent="0.55000000000000004">
      <c r="A472" s="26">
        <v>1</v>
      </c>
      <c r="B472" s="30" t="s">
        <v>984</v>
      </c>
      <c r="C472" s="273">
        <v>5000</v>
      </c>
      <c r="D472" s="28" t="s">
        <v>180</v>
      </c>
      <c r="E472" s="26" t="s">
        <v>1003</v>
      </c>
    </row>
    <row r="473" spans="1:5" s="29" customFormat="1" x14ac:dyDescent="0.55000000000000004">
      <c r="A473" s="26">
        <v>2</v>
      </c>
      <c r="B473" s="30" t="s">
        <v>985</v>
      </c>
      <c r="C473" s="273">
        <v>10000</v>
      </c>
      <c r="D473" s="28" t="s">
        <v>180</v>
      </c>
      <c r="E473" s="26" t="s">
        <v>1004</v>
      </c>
    </row>
    <row r="474" spans="1:5" s="29" customFormat="1" x14ac:dyDescent="0.55000000000000004">
      <c r="A474" s="26">
        <v>3</v>
      </c>
      <c r="B474" s="30" t="s">
        <v>986</v>
      </c>
      <c r="C474" s="273">
        <v>10000</v>
      </c>
      <c r="D474" s="28" t="s">
        <v>180</v>
      </c>
      <c r="E474" s="45" t="s">
        <v>1005</v>
      </c>
    </row>
    <row r="475" spans="1:5" s="29" customFormat="1" ht="48" x14ac:dyDescent="0.2">
      <c r="A475" s="26">
        <v>4</v>
      </c>
      <c r="B475" s="30" t="s">
        <v>987</v>
      </c>
      <c r="C475" s="273">
        <v>10000</v>
      </c>
      <c r="D475" s="31" t="s">
        <v>183</v>
      </c>
      <c r="E475" s="45" t="s">
        <v>1006</v>
      </c>
    </row>
    <row r="476" spans="1:5" s="29" customFormat="1" x14ac:dyDescent="0.2">
      <c r="A476" s="26">
        <v>5</v>
      </c>
      <c r="B476" s="30" t="s">
        <v>988</v>
      </c>
      <c r="C476" s="273">
        <v>10000</v>
      </c>
      <c r="D476" s="31" t="s">
        <v>183</v>
      </c>
      <c r="E476" s="45" t="s">
        <v>1007</v>
      </c>
    </row>
    <row r="477" spans="1:5" s="29" customFormat="1" ht="48" x14ac:dyDescent="0.2">
      <c r="A477" s="26">
        <v>6</v>
      </c>
      <c r="B477" s="30" t="s">
        <v>989</v>
      </c>
      <c r="C477" s="273">
        <v>10000</v>
      </c>
      <c r="D477" s="31" t="s">
        <v>183</v>
      </c>
      <c r="E477" s="45" t="s">
        <v>1008</v>
      </c>
    </row>
    <row r="478" spans="1:5" s="29" customFormat="1" x14ac:dyDescent="0.2">
      <c r="A478" s="26">
        <v>7</v>
      </c>
      <c r="B478" s="31" t="s">
        <v>990</v>
      </c>
      <c r="C478" s="273">
        <v>10000</v>
      </c>
      <c r="D478" s="31" t="s">
        <v>183</v>
      </c>
      <c r="E478" s="45" t="s">
        <v>1009</v>
      </c>
    </row>
    <row r="479" spans="1:5" s="29" customFormat="1" ht="48" x14ac:dyDescent="0.2">
      <c r="A479" s="26">
        <v>8</v>
      </c>
      <c r="B479" s="30" t="s">
        <v>991</v>
      </c>
      <c r="C479" s="273">
        <v>10000</v>
      </c>
      <c r="D479" s="31" t="s">
        <v>183</v>
      </c>
      <c r="E479" s="31" t="s">
        <v>1010</v>
      </c>
    </row>
    <row r="480" spans="1:5" s="29" customFormat="1" x14ac:dyDescent="0.2">
      <c r="A480" s="26">
        <v>9</v>
      </c>
      <c r="B480" s="30" t="s">
        <v>992</v>
      </c>
      <c r="C480" s="273">
        <v>10000</v>
      </c>
      <c r="D480" s="31" t="s">
        <v>183</v>
      </c>
      <c r="E480" s="31" t="s">
        <v>1011</v>
      </c>
    </row>
    <row r="481" spans="1:5" s="29" customFormat="1" ht="48" x14ac:dyDescent="0.2">
      <c r="A481" s="26">
        <v>10</v>
      </c>
      <c r="B481" s="30" t="s">
        <v>993</v>
      </c>
      <c r="C481" s="273">
        <v>10000</v>
      </c>
      <c r="D481" s="31" t="s">
        <v>183</v>
      </c>
      <c r="E481" s="31" t="s">
        <v>1012</v>
      </c>
    </row>
    <row r="482" spans="1:5" s="29" customFormat="1" ht="48" x14ac:dyDescent="0.2">
      <c r="A482" s="26">
        <v>11</v>
      </c>
      <c r="B482" s="30" t="s">
        <v>994</v>
      </c>
      <c r="C482" s="273">
        <v>10000</v>
      </c>
      <c r="D482" s="31" t="s">
        <v>183</v>
      </c>
      <c r="E482" s="31" t="s">
        <v>1013</v>
      </c>
    </row>
    <row r="483" spans="1:5" s="29" customFormat="1" ht="48" x14ac:dyDescent="0.2">
      <c r="A483" s="26">
        <v>12</v>
      </c>
      <c r="B483" s="30" t="s">
        <v>995</v>
      </c>
      <c r="C483" s="273">
        <v>9000</v>
      </c>
      <c r="D483" s="31" t="s">
        <v>183</v>
      </c>
      <c r="E483" s="31" t="s">
        <v>1014</v>
      </c>
    </row>
    <row r="484" spans="1:5" s="29" customFormat="1" ht="48" x14ac:dyDescent="0.2">
      <c r="A484" s="26">
        <v>13</v>
      </c>
      <c r="B484" s="30" t="s">
        <v>996</v>
      </c>
      <c r="C484" s="273">
        <v>5000</v>
      </c>
      <c r="D484" s="31" t="s">
        <v>183</v>
      </c>
      <c r="E484" s="31" t="s">
        <v>1015</v>
      </c>
    </row>
    <row r="485" spans="1:5" s="29" customFormat="1" x14ac:dyDescent="0.2">
      <c r="A485" s="26">
        <v>14</v>
      </c>
      <c r="B485" s="30" t="s">
        <v>997</v>
      </c>
      <c r="C485" s="273">
        <v>15000</v>
      </c>
      <c r="D485" s="31" t="s">
        <v>183</v>
      </c>
      <c r="E485" s="31" t="s">
        <v>1012</v>
      </c>
    </row>
    <row r="486" spans="1:5" s="29" customFormat="1" ht="48" x14ac:dyDescent="0.2">
      <c r="A486" s="26">
        <v>15</v>
      </c>
      <c r="B486" s="30" t="s">
        <v>998</v>
      </c>
      <c r="C486" s="273">
        <v>25000</v>
      </c>
      <c r="D486" s="31" t="s">
        <v>222</v>
      </c>
      <c r="E486" s="31" t="s">
        <v>1016</v>
      </c>
    </row>
    <row r="487" spans="1:5" s="29" customFormat="1" x14ac:dyDescent="0.2">
      <c r="A487" s="26">
        <v>16</v>
      </c>
      <c r="B487" s="30" t="s">
        <v>999</v>
      </c>
      <c r="C487" s="273">
        <v>35000</v>
      </c>
      <c r="D487" s="31" t="s">
        <v>222</v>
      </c>
      <c r="E487" s="31" t="s">
        <v>1016</v>
      </c>
    </row>
    <row r="488" spans="1:5" s="29" customFormat="1" ht="48" x14ac:dyDescent="0.2">
      <c r="A488" s="26">
        <v>17</v>
      </c>
      <c r="B488" s="30" t="s">
        <v>1000</v>
      </c>
      <c r="C488" s="273">
        <v>15000</v>
      </c>
      <c r="D488" s="31" t="s">
        <v>178</v>
      </c>
      <c r="E488" s="31" t="s">
        <v>1017</v>
      </c>
    </row>
    <row r="489" spans="1:5" s="29" customFormat="1" x14ac:dyDescent="0.55000000000000004">
      <c r="A489" s="26">
        <v>18</v>
      </c>
      <c r="B489" s="30" t="s">
        <v>1001</v>
      </c>
      <c r="C489" s="273">
        <v>80000</v>
      </c>
      <c r="D489" s="28" t="s">
        <v>219</v>
      </c>
      <c r="E489" s="31" t="s">
        <v>1018</v>
      </c>
    </row>
    <row r="490" spans="1:5" s="29" customFormat="1" ht="48" x14ac:dyDescent="0.2">
      <c r="A490" s="26">
        <v>19</v>
      </c>
      <c r="B490" s="30" t="s">
        <v>1002</v>
      </c>
      <c r="C490" s="273">
        <v>10000</v>
      </c>
      <c r="D490" s="259" t="s">
        <v>226</v>
      </c>
      <c r="E490" s="31" t="s">
        <v>1019</v>
      </c>
    </row>
    <row r="491" spans="1:5" s="25" customFormat="1" x14ac:dyDescent="0.55000000000000004">
      <c r="A491" s="22" t="s">
        <v>496</v>
      </c>
      <c r="B491" s="23"/>
      <c r="C491" s="24">
        <f>แผน_งบยุทธศาสตร์61!N66*1000000</f>
        <v>2783300</v>
      </c>
      <c r="D491" s="23"/>
    </row>
    <row r="492" spans="1:5" s="25" customFormat="1" x14ac:dyDescent="0.55000000000000004">
      <c r="A492" s="22"/>
      <c r="B492" s="23"/>
      <c r="C492" s="24">
        <f>SUM(C493:C516)</f>
        <v>2767230</v>
      </c>
      <c r="D492" s="23"/>
    </row>
    <row r="493" spans="1:5" s="29" customFormat="1" x14ac:dyDescent="0.55000000000000004">
      <c r="A493" s="26">
        <v>1</v>
      </c>
      <c r="B493" s="268" t="s">
        <v>1020</v>
      </c>
      <c r="C493" s="274">
        <v>68400</v>
      </c>
      <c r="D493" s="28" t="s">
        <v>219</v>
      </c>
      <c r="E493" s="31" t="s">
        <v>1018</v>
      </c>
    </row>
    <row r="494" spans="1:5" s="29" customFormat="1" x14ac:dyDescent="0.55000000000000004">
      <c r="A494" s="26">
        <v>2</v>
      </c>
      <c r="B494" s="268" t="s">
        <v>1021</v>
      </c>
      <c r="C494" s="274">
        <v>66600</v>
      </c>
      <c r="D494" s="28" t="s">
        <v>219</v>
      </c>
      <c r="E494" s="31" t="s">
        <v>1042</v>
      </c>
    </row>
    <row r="495" spans="1:5" s="29" customFormat="1" x14ac:dyDescent="0.55000000000000004">
      <c r="A495" s="26">
        <v>3</v>
      </c>
      <c r="B495" s="268" t="s">
        <v>1022</v>
      </c>
      <c r="C495" s="274">
        <v>85900</v>
      </c>
      <c r="D495" s="28" t="s">
        <v>219</v>
      </c>
      <c r="E495" s="31" t="s">
        <v>1043</v>
      </c>
    </row>
    <row r="496" spans="1:5" s="29" customFormat="1" x14ac:dyDescent="0.2">
      <c r="A496" s="26">
        <v>4</v>
      </c>
      <c r="B496" s="268" t="s">
        <v>1023</v>
      </c>
      <c r="C496" s="274">
        <v>100000</v>
      </c>
      <c r="D496" s="36" t="s">
        <v>180</v>
      </c>
      <c r="E496" s="31" t="s">
        <v>1044</v>
      </c>
    </row>
    <row r="497" spans="1:5" s="29" customFormat="1" x14ac:dyDescent="0.2">
      <c r="A497" s="26">
        <v>5</v>
      </c>
      <c r="B497" s="268" t="s">
        <v>1024</v>
      </c>
      <c r="C497" s="274">
        <v>20000</v>
      </c>
      <c r="D497" s="31" t="s">
        <v>178</v>
      </c>
      <c r="E497" s="31" t="s">
        <v>1045</v>
      </c>
    </row>
    <row r="498" spans="1:5" s="29" customFormat="1" x14ac:dyDescent="0.2">
      <c r="A498" s="26">
        <v>6</v>
      </c>
      <c r="B498" s="268" t="s">
        <v>1025</v>
      </c>
      <c r="C498" s="274">
        <v>20000</v>
      </c>
      <c r="D498" s="31" t="s">
        <v>178</v>
      </c>
      <c r="E498" s="31" t="s">
        <v>1045</v>
      </c>
    </row>
    <row r="499" spans="1:5" s="29" customFormat="1" ht="48" x14ac:dyDescent="0.2">
      <c r="A499" s="26">
        <v>7</v>
      </c>
      <c r="B499" s="268" t="s">
        <v>1026</v>
      </c>
      <c r="C499" s="274">
        <v>30100</v>
      </c>
      <c r="D499" s="31" t="s">
        <v>178</v>
      </c>
      <c r="E499" s="31" t="s">
        <v>1046</v>
      </c>
    </row>
    <row r="500" spans="1:5" s="29" customFormat="1" x14ac:dyDescent="0.2">
      <c r="A500" s="26">
        <v>8</v>
      </c>
      <c r="B500" s="268" t="s">
        <v>1027</v>
      </c>
      <c r="C500" s="274">
        <v>35700</v>
      </c>
      <c r="D500" s="31" t="s">
        <v>178</v>
      </c>
      <c r="E500" s="31" t="s">
        <v>1047</v>
      </c>
    </row>
    <row r="501" spans="1:5" s="29" customFormat="1" x14ac:dyDescent="0.2">
      <c r="A501" s="26">
        <v>9</v>
      </c>
      <c r="B501" s="268" t="s">
        <v>1057</v>
      </c>
      <c r="C501" s="274">
        <v>30000</v>
      </c>
      <c r="D501" s="31" t="s">
        <v>178</v>
      </c>
      <c r="E501" s="31" t="s">
        <v>1048</v>
      </c>
    </row>
    <row r="502" spans="1:5" s="29" customFormat="1" ht="48" x14ac:dyDescent="0.2">
      <c r="A502" s="26">
        <v>10</v>
      </c>
      <c r="B502" s="268" t="s">
        <v>1056</v>
      </c>
      <c r="C502" s="274">
        <v>135000</v>
      </c>
      <c r="D502" s="259" t="s">
        <v>226</v>
      </c>
      <c r="E502" s="31" t="s">
        <v>1049</v>
      </c>
    </row>
    <row r="503" spans="1:5" s="29" customFormat="1" x14ac:dyDescent="0.2">
      <c r="A503" s="26">
        <v>11</v>
      </c>
      <c r="B503" s="268" t="s">
        <v>1028</v>
      </c>
      <c r="C503" s="274">
        <v>30000</v>
      </c>
      <c r="D503" s="259" t="s">
        <v>226</v>
      </c>
      <c r="E503" s="31" t="s">
        <v>1050</v>
      </c>
    </row>
    <row r="504" spans="1:5" s="29" customFormat="1" x14ac:dyDescent="0.2">
      <c r="A504" s="26">
        <v>12</v>
      </c>
      <c r="B504" s="268" t="s">
        <v>1029</v>
      </c>
      <c r="C504" s="274">
        <v>224700</v>
      </c>
      <c r="D504" s="269" t="s">
        <v>207</v>
      </c>
      <c r="E504" s="31" t="s">
        <v>1051</v>
      </c>
    </row>
    <row r="505" spans="1:5" s="29" customFormat="1" x14ac:dyDescent="0.55000000000000004">
      <c r="A505" s="26">
        <v>13</v>
      </c>
      <c r="B505" s="268" t="s">
        <v>1030</v>
      </c>
      <c r="C505" s="274">
        <v>368580</v>
      </c>
      <c r="D505" s="40" t="s">
        <v>175</v>
      </c>
      <c r="E505" s="31" t="s">
        <v>1052</v>
      </c>
    </row>
    <row r="506" spans="1:5" s="29" customFormat="1" x14ac:dyDescent="0.55000000000000004">
      <c r="A506" s="26">
        <v>14</v>
      </c>
      <c r="B506" s="268" t="s">
        <v>1031</v>
      </c>
      <c r="C506" s="274">
        <v>486830</v>
      </c>
      <c r="D506" s="40" t="s">
        <v>175</v>
      </c>
      <c r="E506" s="31" t="s">
        <v>1052</v>
      </c>
    </row>
    <row r="507" spans="1:5" s="29" customFormat="1" x14ac:dyDescent="0.55000000000000004">
      <c r="A507" s="26">
        <v>15</v>
      </c>
      <c r="B507" s="268" t="s">
        <v>1032</v>
      </c>
      <c r="C507" s="274">
        <v>100000</v>
      </c>
      <c r="D507" s="40" t="s">
        <v>175</v>
      </c>
      <c r="E507" s="31" t="s">
        <v>1052</v>
      </c>
    </row>
    <row r="508" spans="1:5" s="29" customFormat="1" x14ac:dyDescent="0.55000000000000004">
      <c r="A508" s="26">
        <v>16</v>
      </c>
      <c r="B508" s="268" t="s">
        <v>1033</v>
      </c>
      <c r="C508" s="274">
        <v>154420</v>
      </c>
      <c r="D508" s="40" t="s">
        <v>175</v>
      </c>
      <c r="E508" s="31" t="s">
        <v>1052</v>
      </c>
    </row>
    <row r="509" spans="1:5" s="29" customFormat="1" x14ac:dyDescent="0.55000000000000004">
      <c r="A509" s="26">
        <v>17</v>
      </c>
      <c r="B509" s="268" t="s">
        <v>1034</v>
      </c>
      <c r="C509" s="274">
        <v>39200</v>
      </c>
      <c r="D509" s="40" t="s">
        <v>175</v>
      </c>
      <c r="E509" s="31" t="s">
        <v>1053</v>
      </c>
    </row>
    <row r="510" spans="1:5" s="29" customFormat="1" x14ac:dyDescent="0.55000000000000004">
      <c r="A510" s="26">
        <v>18</v>
      </c>
      <c r="B510" s="268" t="s">
        <v>1035</v>
      </c>
      <c r="C510" s="274">
        <v>22800</v>
      </c>
      <c r="D510" s="40" t="s">
        <v>175</v>
      </c>
      <c r="E510" s="31" t="s">
        <v>1054</v>
      </c>
    </row>
    <row r="511" spans="1:5" s="29" customFormat="1" x14ac:dyDescent="0.55000000000000004">
      <c r="A511" s="26">
        <v>19</v>
      </c>
      <c r="B511" s="30" t="s">
        <v>1036</v>
      </c>
      <c r="C511" s="274">
        <v>20000</v>
      </c>
      <c r="D511" s="40" t="s">
        <v>175</v>
      </c>
      <c r="E511" s="31" t="s">
        <v>1054</v>
      </c>
    </row>
    <row r="512" spans="1:5" s="271" customFormat="1" x14ac:dyDescent="0.2">
      <c r="A512" s="26">
        <v>20</v>
      </c>
      <c r="B512" s="270" t="s">
        <v>1037</v>
      </c>
      <c r="C512" s="274">
        <v>175000</v>
      </c>
      <c r="D512" s="272" t="s">
        <v>222</v>
      </c>
      <c r="E512" s="270" t="s">
        <v>1016</v>
      </c>
    </row>
    <row r="513" spans="1:5" s="271" customFormat="1" x14ac:dyDescent="0.2">
      <c r="A513" s="26">
        <v>21</v>
      </c>
      <c r="B513" s="270" t="s">
        <v>1038</v>
      </c>
      <c r="C513" s="274">
        <v>103000</v>
      </c>
      <c r="D513" s="270" t="s">
        <v>976</v>
      </c>
      <c r="E513" s="270" t="s">
        <v>1055</v>
      </c>
    </row>
    <row r="514" spans="1:5" s="271" customFormat="1" x14ac:dyDescent="0.2">
      <c r="A514" s="26">
        <v>22</v>
      </c>
      <c r="B514" s="270" t="s">
        <v>1039</v>
      </c>
      <c r="C514" s="274">
        <v>151000</v>
      </c>
      <c r="D514" s="270" t="s">
        <v>976</v>
      </c>
      <c r="E514" s="270" t="s">
        <v>1055</v>
      </c>
    </row>
    <row r="515" spans="1:5" s="271" customFormat="1" x14ac:dyDescent="0.2">
      <c r="A515" s="26">
        <v>23</v>
      </c>
      <c r="B515" s="270" t="s">
        <v>1040</v>
      </c>
      <c r="C515" s="274">
        <v>100000</v>
      </c>
      <c r="D515" s="31" t="s">
        <v>183</v>
      </c>
      <c r="E515" s="270" t="s">
        <v>1012</v>
      </c>
    </row>
    <row r="516" spans="1:5" s="271" customFormat="1" x14ac:dyDescent="0.2">
      <c r="A516" s="26">
        <v>24</v>
      </c>
      <c r="B516" s="36" t="s">
        <v>1041</v>
      </c>
      <c r="C516" s="274">
        <v>200000</v>
      </c>
      <c r="D516" s="31" t="s">
        <v>183</v>
      </c>
      <c r="E516" s="270" t="s">
        <v>1012</v>
      </c>
    </row>
    <row r="517" spans="1:5" s="25" customFormat="1" x14ac:dyDescent="0.55000000000000004">
      <c r="A517" s="22" t="s">
        <v>497</v>
      </c>
      <c r="B517" s="23"/>
      <c r="C517" s="24">
        <f>แผน_งบยุทธศาสตร์61!N68*1000000</f>
        <v>1000000</v>
      </c>
      <c r="D517" s="23"/>
    </row>
    <row r="518" spans="1:5" s="25" customFormat="1" x14ac:dyDescent="0.55000000000000004">
      <c r="A518" s="22"/>
      <c r="B518" s="23"/>
      <c r="C518" s="24">
        <f>SUM(C519:C522)</f>
        <v>270600</v>
      </c>
      <c r="D518" s="23"/>
    </row>
    <row r="519" spans="1:5" s="29" customFormat="1" x14ac:dyDescent="0.2">
      <c r="A519" s="26">
        <v>1</v>
      </c>
      <c r="B519" s="263" t="s">
        <v>1058</v>
      </c>
      <c r="C519" s="275">
        <v>35000</v>
      </c>
      <c r="D519" s="36" t="s">
        <v>180</v>
      </c>
    </row>
    <row r="520" spans="1:5" s="29" customFormat="1" x14ac:dyDescent="0.55000000000000004">
      <c r="A520" s="26">
        <v>2</v>
      </c>
      <c r="B520" s="263" t="s">
        <v>1059</v>
      </c>
      <c r="C520" s="275">
        <v>88000</v>
      </c>
      <c r="D520" s="40" t="s">
        <v>175</v>
      </c>
    </row>
    <row r="521" spans="1:5" s="29" customFormat="1" x14ac:dyDescent="0.2">
      <c r="A521" s="26">
        <v>3</v>
      </c>
      <c r="B521" s="263" t="s">
        <v>1060</v>
      </c>
      <c r="C521" s="275">
        <v>80000</v>
      </c>
      <c r="D521" s="272" t="s">
        <v>222</v>
      </c>
    </row>
    <row r="522" spans="1:5" s="29" customFormat="1" x14ac:dyDescent="0.2">
      <c r="A522" s="26">
        <v>4</v>
      </c>
      <c r="B522" s="263" t="s">
        <v>1061</v>
      </c>
      <c r="C522" s="275">
        <v>67600</v>
      </c>
      <c r="D522" s="270" t="s">
        <v>976</v>
      </c>
    </row>
    <row r="523" spans="1:5" s="25" customFormat="1" x14ac:dyDescent="0.55000000000000004">
      <c r="A523" s="22" t="s">
        <v>498</v>
      </c>
      <c r="B523" s="23"/>
      <c r="C523" s="24">
        <f>แผน_งบยุทธศาสตร์61!N69*1000000</f>
        <v>2443800</v>
      </c>
      <c r="D523" s="23"/>
    </row>
    <row r="524" spans="1:5" s="25" customFormat="1" x14ac:dyDescent="0.55000000000000004">
      <c r="A524" s="280"/>
      <c r="B524" s="281"/>
      <c r="C524" s="282">
        <f>SUM(C525:C546)</f>
        <v>1953463</v>
      </c>
      <c r="D524" s="23"/>
    </row>
    <row r="525" spans="1:5" s="29" customFormat="1" x14ac:dyDescent="0.2">
      <c r="A525" s="26">
        <v>1</v>
      </c>
      <c r="B525" s="264" t="s">
        <v>1114</v>
      </c>
      <c r="C525" s="284">
        <v>70000</v>
      </c>
      <c r="D525" s="279" t="s">
        <v>180</v>
      </c>
    </row>
    <row r="526" spans="1:5" s="29" customFormat="1" x14ac:dyDescent="0.2">
      <c r="A526" s="26">
        <v>2</v>
      </c>
      <c r="B526" s="264" t="s">
        <v>1115</v>
      </c>
      <c r="C526" s="284">
        <v>90000</v>
      </c>
      <c r="D526" s="279" t="s">
        <v>180</v>
      </c>
    </row>
    <row r="527" spans="1:5" s="29" customFormat="1" x14ac:dyDescent="0.2">
      <c r="A527" s="26">
        <v>3</v>
      </c>
      <c r="B527" s="264" t="s">
        <v>1116</v>
      </c>
      <c r="C527" s="284">
        <v>30000</v>
      </c>
      <c r="D527" s="279" t="s">
        <v>180</v>
      </c>
    </row>
    <row r="528" spans="1:5" s="29" customFormat="1" x14ac:dyDescent="0.2">
      <c r="A528" s="26">
        <v>4</v>
      </c>
      <c r="B528" s="264" t="s">
        <v>1117</v>
      </c>
      <c r="C528" s="284">
        <v>177000</v>
      </c>
      <c r="D528" s="279" t="s">
        <v>180</v>
      </c>
    </row>
    <row r="529" spans="1:4" s="29" customFormat="1" x14ac:dyDescent="0.2">
      <c r="A529" s="26">
        <v>5</v>
      </c>
      <c r="B529" s="286" t="s">
        <v>1118</v>
      </c>
      <c r="C529" s="287">
        <v>166300</v>
      </c>
      <c r="D529" s="279" t="s">
        <v>180</v>
      </c>
    </row>
    <row r="530" spans="1:4" s="29" customFormat="1" x14ac:dyDescent="0.2">
      <c r="A530" s="26">
        <v>6</v>
      </c>
      <c r="B530" s="288" t="s">
        <v>1119</v>
      </c>
      <c r="C530" s="289">
        <v>50000</v>
      </c>
      <c r="D530" s="285" t="s">
        <v>183</v>
      </c>
    </row>
    <row r="531" spans="1:4" s="29" customFormat="1" x14ac:dyDescent="0.2">
      <c r="A531" s="26">
        <v>7</v>
      </c>
      <c r="B531" s="264" t="s">
        <v>1120</v>
      </c>
      <c r="C531" s="289">
        <v>35000</v>
      </c>
      <c r="D531" s="285" t="s">
        <v>183</v>
      </c>
    </row>
    <row r="532" spans="1:4" s="29" customFormat="1" x14ac:dyDescent="0.2">
      <c r="A532" s="26">
        <v>8</v>
      </c>
      <c r="B532" s="264" t="s">
        <v>1121</v>
      </c>
      <c r="C532" s="283">
        <v>150000</v>
      </c>
      <c r="D532" s="285" t="s">
        <v>183</v>
      </c>
    </row>
    <row r="533" spans="1:4" s="29" customFormat="1" x14ac:dyDescent="0.2">
      <c r="A533" s="26">
        <v>9</v>
      </c>
      <c r="B533" s="264" t="s">
        <v>1122</v>
      </c>
      <c r="C533" s="283">
        <v>150000</v>
      </c>
      <c r="D533" s="285" t="s">
        <v>183</v>
      </c>
    </row>
    <row r="534" spans="1:4" s="29" customFormat="1" x14ac:dyDescent="0.2">
      <c r="A534" s="26">
        <v>10</v>
      </c>
      <c r="B534" s="264" t="s">
        <v>1123</v>
      </c>
      <c r="C534" s="283">
        <v>150000</v>
      </c>
      <c r="D534" s="285" t="s">
        <v>183</v>
      </c>
    </row>
    <row r="535" spans="1:4" s="29" customFormat="1" x14ac:dyDescent="0.2">
      <c r="A535" s="26">
        <v>11</v>
      </c>
      <c r="B535" s="264" t="s">
        <v>1124</v>
      </c>
      <c r="C535" s="283">
        <v>150000</v>
      </c>
      <c r="D535" s="285" t="s">
        <v>183</v>
      </c>
    </row>
    <row r="536" spans="1:4" s="29" customFormat="1" x14ac:dyDescent="0.2">
      <c r="A536" s="26">
        <v>12</v>
      </c>
      <c r="B536" s="264" t="s">
        <v>1125</v>
      </c>
      <c r="C536" s="283">
        <v>150000</v>
      </c>
      <c r="D536" s="285" t="s">
        <v>183</v>
      </c>
    </row>
    <row r="537" spans="1:4" s="29" customFormat="1" x14ac:dyDescent="0.2">
      <c r="A537" s="26">
        <v>13</v>
      </c>
      <c r="B537" s="264" t="s">
        <v>1126</v>
      </c>
      <c r="C537" s="283">
        <v>100000</v>
      </c>
      <c r="D537" s="285" t="s">
        <v>183</v>
      </c>
    </row>
    <row r="538" spans="1:4" s="29" customFormat="1" x14ac:dyDescent="0.2">
      <c r="A538" s="26">
        <v>14</v>
      </c>
      <c r="B538" s="264" t="s">
        <v>1127</v>
      </c>
      <c r="C538" s="283">
        <v>40000</v>
      </c>
      <c r="D538" s="285" t="s">
        <v>183</v>
      </c>
    </row>
    <row r="539" spans="1:4" s="29" customFormat="1" x14ac:dyDescent="0.2">
      <c r="A539" s="26">
        <v>15</v>
      </c>
      <c r="B539" s="264" t="s">
        <v>1128</v>
      </c>
      <c r="C539" s="283">
        <v>45000</v>
      </c>
      <c r="D539" s="285" t="s">
        <v>183</v>
      </c>
    </row>
    <row r="540" spans="1:4" s="29" customFormat="1" x14ac:dyDescent="0.2">
      <c r="A540" s="26">
        <v>16</v>
      </c>
      <c r="B540" s="264" t="s">
        <v>1129</v>
      </c>
      <c r="C540" s="283">
        <v>120000</v>
      </c>
      <c r="D540" s="285" t="s">
        <v>183</v>
      </c>
    </row>
    <row r="541" spans="1:4" s="29" customFormat="1" x14ac:dyDescent="0.55000000000000004">
      <c r="A541" s="26">
        <v>17</v>
      </c>
      <c r="B541" s="286" t="s">
        <v>1130</v>
      </c>
      <c r="C541" s="290">
        <v>80000</v>
      </c>
      <c r="D541" s="18" t="s">
        <v>175</v>
      </c>
    </row>
    <row r="542" spans="1:4" s="29" customFormat="1" x14ac:dyDescent="0.2">
      <c r="A542" s="26">
        <v>18</v>
      </c>
      <c r="B542" s="267" t="s">
        <v>1131</v>
      </c>
      <c r="C542" s="283">
        <v>40000</v>
      </c>
      <c r="D542" s="285" t="s">
        <v>222</v>
      </c>
    </row>
    <row r="543" spans="1:4" s="29" customFormat="1" x14ac:dyDescent="0.2">
      <c r="A543" s="26">
        <v>19</v>
      </c>
      <c r="B543" s="267" t="s">
        <v>1132</v>
      </c>
      <c r="C543" s="283">
        <v>60000</v>
      </c>
      <c r="D543" s="285" t="s">
        <v>222</v>
      </c>
    </row>
    <row r="544" spans="1:4" s="29" customFormat="1" x14ac:dyDescent="0.2">
      <c r="A544" s="26">
        <v>20</v>
      </c>
      <c r="B544" s="291" t="s">
        <v>1133</v>
      </c>
      <c r="C544" s="292">
        <v>42000</v>
      </c>
      <c r="D544" s="285" t="s">
        <v>219</v>
      </c>
    </row>
    <row r="545" spans="1:4" s="29" customFormat="1" x14ac:dyDescent="0.2">
      <c r="A545" s="26">
        <v>21</v>
      </c>
      <c r="B545" s="264" t="s">
        <v>1134</v>
      </c>
      <c r="C545" s="283">
        <v>15513</v>
      </c>
      <c r="D545" s="285" t="s">
        <v>207</v>
      </c>
    </row>
    <row r="546" spans="1:4" s="29" customFormat="1" x14ac:dyDescent="0.2">
      <c r="A546" s="26">
        <v>22</v>
      </c>
      <c r="B546" s="264" t="s">
        <v>1135</v>
      </c>
      <c r="C546" s="283">
        <v>42650</v>
      </c>
      <c r="D546" s="285" t="s">
        <v>207</v>
      </c>
    </row>
    <row r="547" spans="1:4" s="25" customFormat="1" x14ac:dyDescent="0.55000000000000004">
      <c r="A547" s="22" t="s">
        <v>499</v>
      </c>
      <c r="B547" s="23"/>
      <c r="C547" s="24">
        <f>แผน_งบยุทธศาสตร์61!N70*1000000</f>
        <v>1620000</v>
      </c>
      <c r="D547" s="23"/>
    </row>
    <row r="548" spans="1:4" s="25" customFormat="1" x14ac:dyDescent="0.55000000000000004">
      <c r="A548" s="22"/>
      <c r="B548" s="23"/>
      <c r="C548" s="24">
        <f>SUM(C549:C557)</f>
        <v>644400</v>
      </c>
      <c r="D548" s="23"/>
    </row>
    <row r="549" spans="1:4" s="29" customFormat="1" x14ac:dyDescent="0.55000000000000004">
      <c r="A549" s="26">
        <v>1</v>
      </c>
      <c r="B549" s="263" t="s">
        <v>1062</v>
      </c>
      <c r="C549" s="275">
        <v>31000</v>
      </c>
      <c r="D549" s="28" t="s">
        <v>219</v>
      </c>
    </row>
    <row r="550" spans="1:4" s="29" customFormat="1" x14ac:dyDescent="0.55000000000000004">
      <c r="A550" s="26">
        <v>2</v>
      </c>
      <c r="B550" s="263" t="s">
        <v>1063</v>
      </c>
      <c r="C550" s="275">
        <v>60400</v>
      </c>
      <c r="D550" s="28" t="s">
        <v>219</v>
      </c>
    </row>
    <row r="551" spans="1:4" s="29" customFormat="1" x14ac:dyDescent="0.55000000000000004">
      <c r="A551" s="26">
        <v>3</v>
      </c>
      <c r="B551" s="263" t="s">
        <v>1064</v>
      </c>
      <c r="C551" s="275">
        <v>83000</v>
      </c>
      <c r="D551" s="28" t="s">
        <v>219</v>
      </c>
    </row>
    <row r="552" spans="1:4" s="29" customFormat="1" x14ac:dyDescent="0.2">
      <c r="A552" s="26">
        <v>4</v>
      </c>
      <c r="B552" s="263" t="s">
        <v>1065</v>
      </c>
      <c r="C552" s="275">
        <v>22000</v>
      </c>
      <c r="D552" s="31" t="s">
        <v>178</v>
      </c>
    </row>
    <row r="553" spans="1:4" s="29" customFormat="1" x14ac:dyDescent="0.2">
      <c r="A553" s="26">
        <v>5</v>
      </c>
      <c r="B553" s="263" t="s">
        <v>1066</v>
      </c>
      <c r="C553" s="275">
        <v>30000</v>
      </c>
      <c r="D553" s="31" t="s">
        <v>178</v>
      </c>
    </row>
    <row r="554" spans="1:4" s="29" customFormat="1" x14ac:dyDescent="0.2">
      <c r="A554" s="26">
        <v>6</v>
      </c>
      <c r="B554" s="263" t="s">
        <v>1067</v>
      </c>
      <c r="C554" s="275">
        <v>30000</v>
      </c>
      <c r="D554" s="31" t="s">
        <v>178</v>
      </c>
    </row>
    <row r="555" spans="1:4" s="29" customFormat="1" x14ac:dyDescent="0.55000000000000004">
      <c r="A555" s="26">
        <v>7</v>
      </c>
      <c r="B555" s="263" t="s">
        <v>1071</v>
      </c>
      <c r="C555" s="275">
        <v>80000</v>
      </c>
      <c r="D555" s="40" t="s">
        <v>175</v>
      </c>
    </row>
    <row r="556" spans="1:4" s="29" customFormat="1" x14ac:dyDescent="0.55000000000000004">
      <c r="A556" s="26">
        <v>8</v>
      </c>
      <c r="B556" s="263" t="s">
        <v>1068</v>
      </c>
      <c r="C556" s="275">
        <v>8000</v>
      </c>
      <c r="D556" s="40" t="s">
        <v>175</v>
      </c>
    </row>
    <row r="557" spans="1:4" s="29" customFormat="1" x14ac:dyDescent="0.2">
      <c r="A557" s="26">
        <v>9</v>
      </c>
      <c r="B557" s="263" t="s">
        <v>1069</v>
      </c>
      <c r="C557" s="275">
        <v>300000</v>
      </c>
      <c r="D557" s="266" t="s">
        <v>1070</v>
      </c>
    </row>
    <row r="558" spans="1:4" s="25" customFormat="1" x14ac:dyDescent="0.55000000000000004">
      <c r="A558" s="22" t="s">
        <v>500</v>
      </c>
      <c r="B558" s="23"/>
      <c r="C558" s="24">
        <f>SUM(C559)</f>
        <v>1567300</v>
      </c>
      <c r="D558" s="23"/>
    </row>
    <row r="559" spans="1:4" s="29" customFormat="1" x14ac:dyDescent="0.55000000000000004">
      <c r="A559" s="26">
        <v>1</v>
      </c>
      <c r="B559" s="36" t="s">
        <v>501</v>
      </c>
      <c r="C559" s="27">
        <v>1567300</v>
      </c>
      <c r="D559" s="28" t="s">
        <v>175</v>
      </c>
    </row>
    <row r="560" spans="1:4" s="25" customFormat="1" x14ac:dyDescent="0.55000000000000004">
      <c r="A560" s="22" t="s">
        <v>502</v>
      </c>
      <c r="B560" s="23"/>
      <c r="C560" s="24">
        <f>แผน_งบยุทธศาสตร์61!N73*1000000</f>
        <v>1000000</v>
      </c>
      <c r="D560" s="23"/>
    </row>
    <row r="561" spans="1:4" s="25" customFormat="1" x14ac:dyDescent="0.55000000000000004">
      <c r="A561" s="22"/>
      <c r="B561" s="23"/>
      <c r="C561" s="24">
        <f>SUM(C562:C570)</f>
        <v>844220</v>
      </c>
      <c r="D561" s="23"/>
    </row>
    <row r="562" spans="1:4" s="29" customFormat="1" x14ac:dyDescent="0.2">
      <c r="A562" s="26">
        <v>1</v>
      </c>
      <c r="B562" s="268" t="s">
        <v>1072</v>
      </c>
      <c r="C562" s="274">
        <v>68600</v>
      </c>
      <c r="D562" s="36" t="s">
        <v>180</v>
      </c>
    </row>
    <row r="563" spans="1:4" s="29" customFormat="1" ht="48" x14ac:dyDescent="0.2">
      <c r="A563" s="26">
        <v>2</v>
      </c>
      <c r="B563" s="36" t="s">
        <v>1073</v>
      </c>
      <c r="C563" s="274">
        <v>60000</v>
      </c>
      <c r="D563" s="36" t="s">
        <v>180</v>
      </c>
    </row>
    <row r="564" spans="1:4" s="29" customFormat="1" x14ac:dyDescent="0.2">
      <c r="A564" s="26">
        <v>3</v>
      </c>
      <c r="B564" s="268" t="s">
        <v>1074</v>
      </c>
      <c r="C564" s="274">
        <v>90260</v>
      </c>
      <c r="D564" s="31" t="s">
        <v>178</v>
      </c>
    </row>
    <row r="565" spans="1:4" s="29" customFormat="1" x14ac:dyDescent="0.2">
      <c r="A565" s="26">
        <v>4</v>
      </c>
      <c r="B565" s="268" t="s">
        <v>1075</v>
      </c>
      <c r="C565" s="274">
        <v>51100</v>
      </c>
      <c r="D565" s="31" t="s">
        <v>178</v>
      </c>
    </row>
    <row r="566" spans="1:4" s="29" customFormat="1" x14ac:dyDescent="0.2">
      <c r="A566" s="26">
        <v>5</v>
      </c>
      <c r="B566" s="268" t="s">
        <v>1076</v>
      </c>
      <c r="C566" s="274">
        <v>246000</v>
      </c>
      <c r="D566" s="270" t="s">
        <v>976</v>
      </c>
    </row>
    <row r="567" spans="1:4" s="29" customFormat="1" x14ac:dyDescent="0.2">
      <c r="A567" s="26">
        <v>6</v>
      </c>
      <c r="B567" s="268" t="s">
        <v>1077</v>
      </c>
      <c r="C567" s="274">
        <v>85200</v>
      </c>
      <c r="D567" s="270" t="s">
        <v>976</v>
      </c>
    </row>
    <row r="568" spans="1:4" s="29" customFormat="1" x14ac:dyDescent="0.2">
      <c r="A568" s="26">
        <v>7</v>
      </c>
      <c r="B568" s="268" t="s">
        <v>1078</v>
      </c>
      <c r="C568" s="274">
        <v>52500</v>
      </c>
      <c r="D568" s="270" t="s">
        <v>976</v>
      </c>
    </row>
    <row r="569" spans="1:4" s="29" customFormat="1" x14ac:dyDescent="0.2">
      <c r="A569" s="26">
        <v>8</v>
      </c>
      <c r="B569" s="268" t="s">
        <v>1079</v>
      </c>
      <c r="C569" s="274">
        <v>59560</v>
      </c>
      <c r="D569" s="270" t="s">
        <v>976</v>
      </c>
    </row>
    <row r="570" spans="1:4" s="29" customFormat="1" x14ac:dyDescent="0.2">
      <c r="A570" s="26">
        <v>9</v>
      </c>
      <c r="B570" s="268" t="s">
        <v>1080</v>
      </c>
      <c r="C570" s="274">
        <v>131000</v>
      </c>
      <c r="D570" s="270" t="s">
        <v>976</v>
      </c>
    </row>
    <row r="571" spans="1:4" s="25" customFormat="1" x14ac:dyDescent="0.55000000000000004">
      <c r="A571" s="22" t="s">
        <v>503</v>
      </c>
      <c r="B571" s="23"/>
      <c r="C571" s="24">
        <f>แผน_งบยุทธศาสตร์61!N75*1000000</f>
        <v>800000</v>
      </c>
      <c r="D571" s="23"/>
    </row>
    <row r="572" spans="1:4" s="25" customFormat="1" x14ac:dyDescent="0.55000000000000004">
      <c r="A572" s="22"/>
      <c r="B572" s="23"/>
      <c r="C572" s="24">
        <f>SUM(C573:C576)</f>
        <v>242600</v>
      </c>
      <c r="D572" s="23"/>
    </row>
    <row r="573" spans="1:4" s="29" customFormat="1" x14ac:dyDescent="0.2">
      <c r="A573" s="26">
        <v>1</v>
      </c>
      <c r="B573" s="30" t="s">
        <v>1081</v>
      </c>
      <c r="C573" s="277">
        <v>123000</v>
      </c>
      <c r="D573" s="36" t="s">
        <v>180</v>
      </c>
    </row>
    <row r="574" spans="1:4" s="29" customFormat="1" x14ac:dyDescent="0.2">
      <c r="A574" s="26">
        <v>2</v>
      </c>
      <c r="B574" s="26" t="s">
        <v>1082</v>
      </c>
      <c r="C574" s="277">
        <v>50000</v>
      </c>
      <c r="D574" s="31" t="s">
        <v>175</v>
      </c>
    </row>
    <row r="575" spans="1:4" s="29" customFormat="1" x14ac:dyDescent="0.2">
      <c r="A575" s="26">
        <v>3</v>
      </c>
      <c r="B575" s="30" t="s">
        <v>1083</v>
      </c>
      <c r="C575" s="277">
        <v>39600</v>
      </c>
      <c r="D575" s="31" t="s">
        <v>175</v>
      </c>
    </row>
    <row r="576" spans="1:4" s="29" customFormat="1" x14ac:dyDescent="0.2">
      <c r="A576" s="26">
        <v>4</v>
      </c>
      <c r="B576" s="30" t="s">
        <v>1084</v>
      </c>
      <c r="C576" s="277">
        <v>30000</v>
      </c>
      <c r="D576" s="31" t="s">
        <v>175</v>
      </c>
    </row>
    <row r="577" spans="1:4" s="25" customFormat="1" x14ac:dyDescent="0.55000000000000004">
      <c r="A577" s="22" t="s">
        <v>504</v>
      </c>
      <c r="B577" s="23"/>
      <c r="C577" s="24">
        <f>แผน_งบยุทธศาสตร์61!N77*1000000</f>
        <v>500000</v>
      </c>
      <c r="D577" s="23"/>
    </row>
    <row r="578" spans="1:4" s="25" customFormat="1" x14ac:dyDescent="0.55000000000000004">
      <c r="A578" s="22"/>
      <c r="B578" s="23"/>
      <c r="C578" s="24">
        <f>SUM(C579:C583)</f>
        <v>846000</v>
      </c>
      <c r="D578" s="23"/>
    </row>
    <row r="579" spans="1:4" s="29" customFormat="1" x14ac:dyDescent="0.2">
      <c r="A579" s="26">
        <v>1</v>
      </c>
      <c r="B579" s="36" t="s">
        <v>1085</v>
      </c>
      <c r="C579" s="277">
        <v>100000</v>
      </c>
      <c r="D579" s="270" t="s">
        <v>222</v>
      </c>
    </row>
    <row r="580" spans="1:4" s="29" customFormat="1" x14ac:dyDescent="0.2">
      <c r="A580" s="26">
        <v>2</v>
      </c>
      <c r="B580" s="36" t="s">
        <v>1086</v>
      </c>
      <c r="C580" s="277">
        <v>70000</v>
      </c>
      <c r="D580" s="36" t="s">
        <v>180</v>
      </c>
    </row>
    <row r="581" spans="1:4" s="29" customFormat="1" x14ac:dyDescent="0.2">
      <c r="A581" s="26">
        <v>3</v>
      </c>
      <c r="B581" s="36" t="s">
        <v>1087</v>
      </c>
      <c r="C581" s="277">
        <v>35000</v>
      </c>
      <c r="D581" s="36" t="s">
        <v>180</v>
      </c>
    </row>
    <row r="582" spans="1:4" s="29" customFormat="1" x14ac:dyDescent="0.2">
      <c r="A582" s="26">
        <v>4</v>
      </c>
      <c r="B582" s="36" t="s">
        <v>1088</v>
      </c>
      <c r="C582" s="277">
        <v>80000</v>
      </c>
      <c r="D582" s="31" t="s">
        <v>178</v>
      </c>
    </row>
    <row r="583" spans="1:4" s="29" customFormat="1" ht="48" x14ac:dyDescent="0.2">
      <c r="A583" s="26">
        <v>5</v>
      </c>
      <c r="B583" s="36" t="s">
        <v>1089</v>
      </c>
      <c r="C583" s="277">
        <v>561000</v>
      </c>
      <c r="D583" s="270" t="s">
        <v>207</v>
      </c>
    </row>
    <row r="584" spans="1:4" s="25" customFormat="1" x14ac:dyDescent="0.55000000000000004">
      <c r="A584" s="22" t="s">
        <v>505</v>
      </c>
      <c r="B584" s="23"/>
      <c r="C584" s="24">
        <f>แผน_งบยุทธศาสตร์61!N80*1000000</f>
        <v>500000</v>
      </c>
      <c r="D584" s="23"/>
    </row>
    <row r="585" spans="1:4" s="25" customFormat="1" x14ac:dyDescent="0.55000000000000004">
      <c r="A585" s="22"/>
      <c r="B585" s="23"/>
      <c r="C585" s="24">
        <f>SUM(C586:C589)</f>
        <v>262200</v>
      </c>
      <c r="D585" s="23"/>
    </row>
    <row r="586" spans="1:4" s="29" customFormat="1" x14ac:dyDescent="0.55000000000000004">
      <c r="A586" s="26">
        <v>1</v>
      </c>
      <c r="B586" s="263" t="s">
        <v>1090</v>
      </c>
      <c r="C586" s="276">
        <v>85000</v>
      </c>
      <c r="D586" s="36" t="s">
        <v>180</v>
      </c>
    </row>
    <row r="587" spans="1:4" s="29" customFormat="1" x14ac:dyDescent="0.55000000000000004">
      <c r="A587" s="26">
        <v>2</v>
      </c>
      <c r="B587" s="263" t="s">
        <v>1091</v>
      </c>
      <c r="C587" s="276">
        <v>86800</v>
      </c>
      <c r="D587" s="31" t="s">
        <v>175</v>
      </c>
    </row>
    <row r="588" spans="1:4" s="29" customFormat="1" x14ac:dyDescent="0.55000000000000004">
      <c r="A588" s="26">
        <v>3</v>
      </c>
      <c r="B588" s="263" t="s">
        <v>1092</v>
      </c>
      <c r="C588" s="276">
        <v>20000</v>
      </c>
      <c r="D588" s="31" t="s">
        <v>175</v>
      </c>
    </row>
    <row r="589" spans="1:4" s="29" customFormat="1" x14ac:dyDescent="0.55000000000000004">
      <c r="A589" s="26">
        <v>4</v>
      </c>
      <c r="B589" s="263" t="s">
        <v>1093</v>
      </c>
      <c r="C589" s="276">
        <v>70400</v>
      </c>
      <c r="D589" s="266" t="s">
        <v>976</v>
      </c>
    </row>
    <row r="590" spans="1:4" s="25" customFormat="1" x14ac:dyDescent="0.55000000000000004">
      <c r="A590" s="22" t="s">
        <v>506</v>
      </c>
      <c r="B590" s="23"/>
      <c r="C590" s="24">
        <f>แผน_งบยุทธศาสตร์61!N82*1000000</f>
        <v>500000</v>
      </c>
      <c r="D590" s="23"/>
    </row>
    <row r="591" spans="1:4" s="25" customFormat="1" x14ac:dyDescent="0.55000000000000004">
      <c r="A591" s="22"/>
      <c r="B591" s="23"/>
      <c r="C591" s="24">
        <f>SUM(C592:C596)</f>
        <v>295200</v>
      </c>
      <c r="D591" s="23"/>
    </row>
    <row r="592" spans="1:4" s="29" customFormat="1" x14ac:dyDescent="0.2">
      <c r="A592" s="26">
        <v>1</v>
      </c>
      <c r="B592" s="265" t="s">
        <v>1094</v>
      </c>
      <c r="C592" s="278">
        <v>25200</v>
      </c>
      <c r="D592" s="36" t="s">
        <v>180</v>
      </c>
    </row>
    <row r="593" spans="1:4" s="29" customFormat="1" x14ac:dyDescent="0.2">
      <c r="A593" s="26">
        <v>2</v>
      </c>
      <c r="B593" s="265" t="s">
        <v>1095</v>
      </c>
      <c r="C593" s="278">
        <v>50000</v>
      </c>
      <c r="D593" s="31" t="s">
        <v>178</v>
      </c>
    </row>
    <row r="594" spans="1:4" s="29" customFormat="1" x14ac:dyDescent="0.2">
      <c r="A594" s="26">
        <v>3</v>
      </c>
      <c r="B594" s="265" t="s">
        <v>1096</v>
      </c>
      <c r="C594" s="278">
        <v>20000</v>
      </c>
      <c r="D594" s="270" t="s">
        <v>207</v>
      </c>
    </row>
    <row r="595" spans="1:4" s="29" customFormat="1" x14ac:dyDescent="0.2">
      <c r="A595" s="26">
        <v>4</v>
      </c>
      <c r="B595" s="265" t="s">
        <v>1097</v>
      </c>
      <c r="C595" s="278">
        <v>100000</v>
      </c>
      <c r="D595" s="270" t="s">
        <v>207</v>
      </c>
    </row>
    <row r="596" spans="1:4" s="29" customFormat="1" x14ac:dyDescent="0.2">
      <c r="A596" s="26">
        <v>5</v>
      </c>
      <c r="B596" s="265" t="s">
        <v>1098</v>
      </c>
      <c r="C596" s="278">
        <v>100000</v>
      </c>
      <c r="D596" s="31" t="s">
        <v>175</v>
      </c>
    </row>
    <row r="597" spans="1:4" s="25" customFormat="1" x14ac:dyDescent="0.55000000000000004">
      <c r="A597" s="22" t="s">
        <v>507</v>
      </c>
      <c r="B597" s="23"/>
      <c r="C597" s="24">
        <f>แผน_งบยุทธศาสตร์61!N83*1000000</f>
        <v>1100000</v>
      </c>
      <c r="D597" s="23"/>
    </row>
    <row r="598" spans="1:4" s="25" customFormat="1" x14ac:dyDescent="0.55000000000000004">
      <c r="A598" s="22"/>
      <c r="B598" s="23"/>
      <c r="C598" s="24">
        <f>SUM(C599:C611)</f>
        <v>1008600</v>
      </c>
      <c r="D598" s="23"/>
    </row>
    <row r="599" spans="1:4" s="29" customFormat="1" x14ac:dyDescent="0.55000000000000004">
      <c r="A599" s="26">
        <v>1</v>
      </c>
      <c r="B599" s="265" t="s">
        <v>1099</v>
      </c>
      <c r="C599" s="278">
        <v>40000</v>
      </c>
      <c r="D599" s="28" t="s">
        <v>219</v>
      </c>
    </row>
    <row r="600" spans="1:4" s="29" customFormat="1" x14ac:dyDescent="0.2">
      <c r="A600" s="26">
        <v>2</v>
      </c>
      <c r="B600" s="265" t="s">
        <v>1100</v>
      </c>
      <c r="C600" s="278">
        <v>35000</v>
      </c>
      <c r="D600" s="36" t="s">
        <v>180</v>
      </c>
    </row>
    <row r="601" spans="1:4" s="29" customFormat="1" x14ac:dyDescent="0.2">
      <c r="A601" s="26">
        <v>3</v>
      </c>
      <c r="B601" s="265" t="s">
        <v>1101</v>
      </c>
      <c r="C601" s="278">
        <v>8000</v>
      </c>
      <c r="D601" s="36" t="s">
        <v>180</v>
      </c>
    </row>
    <row r="602" spans="1:4" s="29" customFormat="1" x14ac:dyDescent="0.2">
      <c r="A602" s="26">
        <v>4</v>
      </c>
      <c r="B602" s="265" t="s">
        <v>1102</v>
      </c>
      <c r="C602" s="278">
        <v>20000</v>
      </c>
      <c r="D602" s="36" t="s">
        <v>180</v>
      </c>
    </row>
    <row r="603" spans="1:4" s="29" customFormat="1" x14ac:dyDescent="0.2">
      <c r="A603" s="26">
        <v>5</v>
      </c>
      <c r="B603" s="265" t="s">
        <v>1103</v>
      </c>
      <c r="C603" s="278">
        <v>50000</v>
      </c>
      <c r="D603" s="31" t="s">
        <v>175</v>
      </c>
    </row>
    <row r="604" spans="1:4" s="29" customFormat="1" x14ac:dyDescent="0.2">
      <c r="A604" s="26">
        <v>6</v>
      </c>
      <c r="B604" s="265" t="s">
        <v>1104</v>
      </c>
      <c r="C604" s="278">
        <v>55600</v>
      </c>
      <c r="D604" s="31" t="s">
        <v>175</v>
      </c>
    </row>
    <row r="605" spans="1:4" s="29" customFormat="1" x14ac:dyDescent="0.2">
      <c r="A605" s="26">
        <v>7</v>
      </c>
      <c r="B605" s="265" t="s">
        <v>1105</v>
      </c>
      <c r="C605" s="278">
        <v>70000</v>
      </c>
      <c r="D605" s="270" t="s">
        <v>222</v>
      </c>
    </row>
    <row r="606" spans="1:4" s="29" customFormat="1" x14ac:dyDescent="0.2">
      <c r="A606" s="26">
        <v>8</v>
      </c>
      <c r="B606" s="265" t="s">
        <v>1106</v>
      </c>
      <c r="C606" s="278">
        <v>20000</v>
      </c>
      <c r="D606" s="266" t="s">
        <v>183</v>
      </c>
    </row>
    <row r="607" spans="1:4" s="29" customFormat="1" x14ac:dyDescent="0.2">
      <c r="A607" s="26">
        <v>9</v>
      </c>
      <c r="B607" s="265" t="s">
        <v>1107</v>
      </c>
      <c r="C607" s="278">
        <v>200000</v>
      </c>
      <c r="D607" s="266" t="s">
        <v>976</v>
      </c>
    </row>
    <row r="608" spans="1:4" s="29" customFormat="1" x14ac:dyDescent="0.2">
      <c r="A608" s="26">
        <v>10</v>
      </c>
      <c r="B608" s="265" t="s">
        <v>1108</v>
      </c>
      <c r="C608" s="278">
        <v>100000</v>
      </c>
      <c r="D608" s="266" t="s">
        <v>976</v>
      </c>
    </row>
    <row r="609" spans="1:4" s="29" customFormat="1" x14ac:dyDescent="0.2">
      <c r="A609" s="26">
        <v>11</v>
      </c>
      <c r="B609" s="265" t="s">
        <v>1109</v>
      </c>
      <c r="C609" s="278">
        <v>240000</v>
      </c>
      <c r="D609" s="266" t="s">
        <v>976</v>
      </c>
    </row>
    <row r="610" spans="1:4" s="29" customFormat="1" x14ac:dyDescent="0.2">
      <c r="A610" s="26">
        <v>12</v>
      </c>
      <c r="B610" s="265" t="s">
        <v>1110</v>
      </c>
      <c r="C610" s="278">
        <v>130000</v>
      </c>
      <c r="D610" s="266" t="s">
        <v>976</v>
      </c>
    </row>
    <row r="611" spans="1:4" s="29" customFormat="1" x14ac:dyDescent="0.2">
      <c r="A611" s="26">
        <v>13</v>
      </c>
      <c r="B611" s="265" t="s">
        <v>1111</v>
      </c>
      <c r="C611" s="278">
        <v>40000</v>
      </c>
      <c r="D611" s="266" t="s">
        <v>976</v>
      </c>
    </row>
    <row r="612" spans="1:4" s="25" customFormat="1" x14ac:dyDescent="0.55000000000000004">
      <c r="A612" s="22" t="s">
        <v>508</v>
      </c>
      <c r="B612" s="23"/>
      <c r="C612" s="24">
        <f>แผน_งบยุทธศาสตร์61!N84*1000000</f>
        <v>1200000</v>
      </c>
      <c r="D612" s="23"/>
    </row>
    <row r="613" spans="1:4" s="25" customFormat="1" x14ac:dyDescent="0.55000000000000004">
      <c r="A613" s="22"/>
      <c r="B613" s="23"/>
      <c r="C613" s="24">
        <f>SUM(C614:C615)</f>
        <v>1210000</v>
      </c>
      <c r="D613" s="23"/>
    </row>
    <row r="614" spans="1:4" s="29" customFormat="1" x14ac:dyDescent="0.2">
      <c r="A614" s="26">
        <v>1</v>
      </c>
      <c r="B614" s="265" t="s">
        <v>1112</v>
      </c>
      <c r="C614" s="275">
        <v>10000</v>
      </c>
      <c r="D614" s="36" t="s">
        <v>180</v>
      </c>
    </row>
    <row r="615" spans="1:4" s="29" customFormat="1" x14ac:dyDescent="0.2">
      <c r="A615" s="26">
        <v>2</v>
      </c>
      <c r="B615" s="265" t="s">
        <v>1113</v>
      </c>
      <c r="C615" s="275">
        <v>1200000</v>
      </c>
      <c r="D615" s="266" t="s">
        <v>976</v>
      </c>
    </row>
    <row r="616" spans="1:4" s="25" customFormat="1" x14ac:dyDescent="0.55000000000000004">
      <c r="A616" s="22" t="s">
        <v>509</v>
      </c>
      <c r="B616" s="23"/>
      <c r="C616" s="24">
        <f>แผน_งบยุทธศาสตร์61!N87*1000000</f>
        <v>500000</v>
      </c>
      <c r="D616" s="23"/>
    </row>
    <row r="617" spans="1:4" s="25" customFormat="1" x14ac:dyDescent="0.55000000000000004">
      <c r="A617" s="22"/>
      <c r="B617" s="23"/>
      <c r="C617" s="24">
        <f>SUM(C618:C619)</f>
        <v>373200</v>
      </c>
      <c r="D617" s="23"/>
    </row>
    <row r="618" spans="1:4" s="29" customFormat="1" x14ac:dyDescent="0.55000000000000004">
      <c r="A618" s="26">
        <v>1</v>
      </c>
      <c r="B618" s="36" t="s">
        <v>510</v>
      </c>
      <c r="C618" s="27">
        <v>144070</v>
      </c>
      <c r="D618" s="28" t="s">
        <v>231</v>
      </c>
    </row>
    <row r="619" spans="1:4" s="29" customFormat="1" x14ac:dyDescent="0.55000000000000004">
      <c r="A619" s="26">
        <v>2</v>
      </c>
      <c r="B619" s="36" t="s">
        <v>511</v>
      </c>
      <c r="C619" s="27">
        <v>229130</v>
      </c>
      <c r="D619" s="28" t="s">
        <v>231</v>
      </c>
    </row>
    <row r="620" spans="1:4" s="25" customFormat="1" x14ac:dyDescent="0.55000000000000004">
      <c r="A620" s="22" t="s">
        <v>512</v>
      </c>
      <c r="B620" s="23"/>
      <c r="C620" s="24">
        <f>แผน_งบยุทธศาสตร์61!N89*1000000</f>
        <v>2000000</v>
      </c>
      <c r="D620" s="23"/>
    </row>
    <row r="621" spans="1:4" s="25" customFormat="1" x14ac:dyDescent="0.55000000000000004">
      <c r="A621" s="22"/>
      <c r="B621" s="23"/>
      <c r="C621" s="24">
        <f>SUM(C622:C633)</f>
        <v>1705900</v>
      </c>
      <c r="D621" s="23"/>
    </row>
    <row r="622" spans="1:4" s="29" customFormat="1" x14ac:dyDescent="0.55000000000000004">
      <c r="A622" s="26">
        <v>1</v>
      </c>
      <c r="B622" s="36" t="s">
        <v>513</v>
      </c>
      <c r="C622" s="27">
        <v>34200</v>
      </c>
      <c r="D622" s="28" t="s">
        <v>183</v>
      </c>
    </row>
    <row r="623" spans="1:4" s="29" customFormat="1" x14ac:dyDescent="0.55000000000000004">
      <c r="A623" s="26">
        <v>2</v>
      </c>
      <c r="B623" s="36" t="s">
        <v>514</v>
      </c>
      <c r="C623" s="27">
        <v>80000</v>
      </c>
      <c r="D623" s="28" t="s">
        <v>178</v>
      </c>
    </row>
    <row r="624" spans="1:4" s="29" customFormat="1" x14ac:dyDescent="0.55000000000000004">
      <c r="A624" s="26">
        <v>3</v>
      </c>
      <c r="B624" s="36" t="s">
        <v>515</v>
      </c>
      <c r="C624" s="27">
        <v>150000</v>
      </c>
      <c r="D624" s="28" t="s">
        <v>178</v>
      </c>
    </row>
    <row r="625" spans="1:4" s="29" customFormat="1" x14ac:dyDescent="0.55000000000000004">
      <c r="A625" s="26">
        <v>4</v>
      </c>
      <c r="B625" s="36" t="s">
        <v>516</v>
      </c>
      <c r="C625" s="27">
        <v>134550</v>
      </c>
      <c r="D625" s="28" t="s">
        <v>219</v>
      </c>
    </row>
    <row r="626" spans="1:4" s="29" customFormat="1" x14ac:dyDescent="0.55000000000000004">
      <c r="A626" s="26">
        <v>5</v>
      </c>
      <c r="B626" s="36" t="s">
        <v>517</v>
      </c>
      <c r="C626" s="27">
        <v>30000</v>
      </c>
      <c r="D626" s="28" t="s">
        <v>185</v>
      </c>
    </row>
    <row r="627" spans="1:4" s="29" customFormat="1" x14ac:dyDescent="0.55000000000000004">
      <c r="A627" s="26">
        <v>6</v>
      </c>
      <c r="B627" s="36" t="s">
        <v>518</v>
      </c>
      <c r="C627" s="27">
        <v>90000</v>
      </c>
      <c r="D627" s="28" t="s">
        <v>180</v>
      </c>
    </row>
    <row r="628" spans="1:4" s="29" customFormat="1" x14ac:dyDescent="0.55000000000000004">
      <c r="A628" s="26">
        <v>7</v>
      </c>
      <c r="B628" s="36" t="s">
        <v>519</v>
      </c>
      <c r="C628" s="27">
        <v>135000</v>
      </c>
      <c r="D628" s="28" t="s">
        <v>222</v>
      </c>
    </row>
    <row r="629" spans="1:4" s="29" customFormat="1" x14ac:dyDescent="0.2">
      <c r="A629" s="26">
        <v>8</v>
      </c>
      <c r="B629" s="36" t="s">
        <v>520</v>
      </c>
      <c r="C629" s="27">
        <v>167600</v>
      </c>
      <c r="D629" s="31" t="s">
        <v>226</v>
      </c>
    </row>
    <row r="630" spans="1:4" s="29" customFormat="1" x14ac:dyDescent="0.2">
      <c r="A630" s="26">
        <v>9</v>
      </c>
      <c r="B630" s="36" t="s">
        <v>521</v>
      </c>
      <c r="C630" s="27">
        <v>154100</v>
      </c>
      <c r="D630" s="31" t="s">
        <v>175</v>
      </c>
    </row>
    <row r="631" spans="1:4" s="29" customFormat="1" x14ac:dyDescent="0.55000000000000004">
      <c r="A631" s="26">
        <v>10</v>
      </c>
      <c r="B631" s="36" t="s">
        <v>522</v>
      </c>
      <c r="C631" s="27">
        <v>203650</v>
      </c>
      <c r="D631" s="28" t="s">
        <v>231</v>
      </c>
    </row>
    <row r="632" spans="1:4" s="29" customFormat="1" x14ac:dyDescent="0.55000000000000004">
      <c r="A632" s="26">
        <v>11</v>
      </c>
      <c r="B632" s="36" t="s">
        <v>523</v>
      </c>
      <c r="C632" s="27">
        <v>291500</v>
      </c>
      <c r="D632" s="28" t="s">
        <v>231</v>
      </c>
    </row>
    <row r="633" spans="1:4" s="29" customFormat="1" x14ac:dyDescent="0.55000000000000004">
      <c r="A633" s="26">
        <v>12</v>
      </c>
      <c r="B633" s="36" t="s">
        <v>524</v>
      </c>
      <c r="C633" s="27">
        <v>235300</v>
      </c>
      <c r="D633" s="28" t="s">
        <v>231</v>
      </c>
    </row>
    <row r="634" spans="1:4" s="29" customFormat="1" x14ac:dyDescent="0.55000000000000004">
      <c r="A634" s="26">
        <v>13</v>
      </c>
      <c r="B634" s="36" t="s">
        <v>1197</v>
      </c>
      <c r="C634" s="27">
        <v>30000</v>
      </c>
      <c r="D634" s="28" t="s">
        <v>1198</v>
      </c>
    </row>
    <row r="635" spans="1:4" s="25" customFormat="1" x14ac:dyDescent="0.55000000000000004">
      <c r="A635" s="22" t="s">
        <v>525</v>
      </c>
      <c r="B635" s="23"/>
      <c r="C635" s="24">
        <f>แผน_งบยุทธศาสตร์61!N93*1000000</f>
        <v>800000</v>
      </c>
      <c r="D635" s="23"/>
    </row>
    <row r="636" spans="1:4" s="25" customFormat="1" x14ac:dyDescent="0.55000000000000004">
      <c r="A636" s="22"/>
      <c r="B636" s="23"/>
      <c r="C636" s="24">
        <f>SUM(C637:C642)</f>
        <v>1060000</v>
      </c>
      <c r="D636" s="23"/>
    </row>
    <row r="637" spans="1:4" s="29" customFormat="1" x14ac:dyDescent="0.55000000000000004">
      <c r="A637" s="26">
        <v>1</v>
      </c>
      <c r="B637" s="36" t="s">
        <v>1140</v>
      </c>
      <c r="C637" s="27">
        <v>30000</v>
      </c>
      <c r="D637" s="28" t="s">
        <v>178</v>
      </c>
    </row>
    <row r="638" spans="1:4" s="29" customFormat="1" x14ac:dyDescent="0.55000000000000004">
      <c r="A638" s="26">
        <v>2</v>
      </c>
      <c r="B638" s="36" t="s">
        <v>1141</v>
      </c>
      <c r="C638" s="27">
        <v>50000</v>
      </c>
      <c r="D638" s="28" t="s">
        <v>178</v>
      </c>
    </row>
    <row r="639" spans="1:4" s="29" customFormat="1" x14ac:dyDescent="0.55000000000000004">
      <c r="A639" s="26">
        <v>3</v>
      </c>
      <c r="B639" s="36" t="s">
        <v>1142</v>
      </c>
      <c r="C639" s="27">
        <v>100000</v>
      </c>
      <c r="D639" s="28" t="s">
        <v>185</v>
      </c>
    </row>
    <row r="640" spans="1:4" s="29" customFormat="1" x14ac:dyDescent="0.55000000000000004">
      <c r="A640" s="26">
        <v>4</v>
      </c>
      <c r="B640" s="36" t="s">
        <v>1139</v>
      </c>
      <c r="C640" s="27">
        <v>80000</v>
      </c>
      <c r="D640" s="28" t="s">
        <v>183</v>
      </c>
    </row>
    <row r="641" spans="1:4" s="29" customFormat="1" x14ac:dyDescent="0.55000000000000004">
      <c r="A641" s="26">
        <v>5</v>
      </c>
      <c r="B641" s="36" t="s">
        <v>1199</v>
      </c>
      <c r="C641" s="27">
        <v>300000</v>
      </c>
      <c r="D641" s="28" t="s">
        <v>1198</v>
      </c>
    </row>
    <row r="642" spans="1:4" s="29" customFormat="1" x14ac:dyDescent="0.55000000000000004">
      <c r="A642" s="26">
        <v>6</v>
      </c>
      <c r="B642" s="36" t="s">
        <v>1200</v>
      </c>
      <c r="C642" s="27">
        <v>500000</v>
      </c>
      <c r="D642" s="28" t="s">
        <v>1198</v>
      </c>
    </row>
    <row r="643" spans="1:4" s="25" customFormat="1" x14ac:dyDescent="0.55000000000000004">
      <c r="A643" s="22" t="s">
        <v>526</v>
      </c>
      <c r="B643" s="23"/>
      <c r="C643" s="24">
        <f>แผน_งบยุทธศาสตร์61!N94*1000000</f>
        <v>800000</v>
      </c>
      <c r="D643" s="23"/>
    </row>
    <row r="644" spans="1:4" s="25" customFormat="1" x14ac:dyDescent="0.55000000000000004">
      <c r="A644" s="22"/>
      <c r="B644" s="23"/>
      <c r="C644" s="24">
        <f>SUM(C645:C645)</f>
        <v>800000</v>
      </c>
      <c r="D644" s="23"/>
    </row>
    <row r="645" spans="1:4" s="29" customFormat="1" x14ac:dyDescent="0.55000000000000004">
      <c r="A645" s="32">
        <v>1</v>
      </c>
      <c r="B645" s="36" t="s">
        <v>1201</v>
      </c>
      <c r="C645" s="27">
        <v>800000</v>
      </c>
      <c r="D645" s="28" t="s">
        <v>1136</v>
      </c>
    </row>
    <row r="646" spans="1:4" s="25" customFormat="1" x14ac:dyDescent="0.55000000000000004">
      <c r="A646" s="22" t="s">
        <v>527</v>
      </c>
      <c r="B646" s="23"/>
      <c r="C646" s="24">
        <f>แผน_งบยุทธศาสตร์61!N95*1000000</f>
        <v>2000000</v>
      </c>
      <c r="D646" s="23"/>
    </row>
    <row r="647" spans="1:4" s="25" customFormat="1" x14ac:dyDescent="0.55000000000000004">
      <c r="A647" s="22"/>
      <c r="B647" s="23"/>
      <c r="C647" s="24">
        <f>SUM(C648)</f>
        <v>200000</v>
      </c>
      <c r="D647" s="23"/>
    </row>
    <row r="648" spans="1:4" x14ac:dyDescent="0.55000000000000004">
      <c r="A648" s="32">
        <v>1</v>
      </c>
      <c r="B648" s="28" t="s">
        <v>528</v>
      </c>
      <c r="C648" s="33">
        <v>200000</v>
      </c>
      <c r="D648" s="28" t="s">
        <v>178</v>
      </c>
    </row>
    <row r="649" spans="1:4" s="25" customFormat="1" x14ac:dyDescent="0.55000000000000004">
      <c r="A649" s="22" t="s">
        <v>529</v>
      </c>
      <c r="B649" s="23"/>
      <c r="C649" s="24">
        <f>แผน_งบยุทธศาสตร์61!N99*1000000</f>
        <v>2596400</v>
      </c>
      <c r="D649" s="23"/>
    </row>
    <row r="650" spans="1:4" s="25" customFormat="1" x14ac:dyDescent="0.55000000000000004">
      <c r="A650" s="22"/>
      <c r="B650" s="23"/>
      <c r="C650" s="24">
        <f>SUM(C651:C653)</f>
        <v>1140000</v>
      </c>
      <c r="D650" s="23"/>
    </row>
    <row r="651" spans="1:4" s="29" customFormat="1" x14ac:dyDescent="0.55000000000000004">
      <c r="A651" s="26">
        <v>1</v>
      </c>
      <c r="B651" s="36" t="s">
        <v>530</v>
      </c>
      <c r="C651" s="27">
        <v>960000</v>
      </c>
      <c r="D651" s="28" t="s">
        <v>185</v>
      </c>
    </row>
    <row r="652" spans="1:4" s="29" customFormat="1" x14ac:dyDescent="0.55000000000000004">
      <c r="A652" s="26">
        <v>2</v>
      </c>
      <c r="B652" s="36" t="s">
        <v>531</v>
      </c>
      <c r="C652" s="27">
        <v>80000</v>
      </c>
      <c r="D652" s="28" t="s">
        <v>185</v>
      </c>
    </row>
    <row r="653" spans="1:4" s="29" customFormat="1" x14ac:dyDescent="0.55000000000000004">
      <c r="A653" s="26">
        <v>3</v>
      </c>
      <c r="B653" s="36" t="s">
        <v>532</v>
      </c>
      <c r="C653" s="27">
        <v>100000</v>
      </c>
      <c r="D653" s="28" t="s">
        <v>185</v>
      </c>
    </row>
    <row r="654" spans="1:4" s="25" customFormat="1" x14ac:dyDescent="0.55000000000000004">
      <c r="A654" s="22" t="s">
        <v>533</v>
      </c>
      <c r="B654" s="23"/>
      <c r="C654" s="24">
        <f>แผน_งบยุทธศาสตร์61!N101*1000000</f>
        <v>1000000</v>
      </c>
      <c r="D654" s="23"/>
    </row>
    <row r="655" spans="1:4" s="25" customFormat="1" x14ac:dyDescent="0.55000000000000004">
      <c r="A655" s="22"/>
      <c r="B655" s="23"/>
      <c r="C655" s="24">
        <f>SUM(C656:C659)</f>
        <v>668700</v>
      </c>
      <c r="D655" s="23"/>
    </row>
    <row r="656" spans="1:4" x14ac:dyDescent="0.55000000000000004">
      <c r="A656" s="32">
        <v>1</v>
      </c>
      <c r="B656" s="28" t="s">
        <v>534</v>
      </c>
      <c r="C656" s="33">
        <v>52700</v>
      </c>
      <c r="D656" s="28" t="s">
        <v>219</v>
      </c>
    </row>
    <row r="657" spans="1:4" x14ac:dyDescent="0.55000000000000004">
      <c r="A657" s="32">
        <v>2</v>
      </c>
      <c r="B657" s="28" t="s">
        <v>535</v>
      </c>
      <c r="C657" s="33">
        <v>216000</v>
      </c>
      <c r="D657" s="28" t="s">
        <v>1136</v>
      </c>
    </row>
    <row r="658" spans="1:4" x14ac:dyDescent="0.55000000000000004">
      <c r="A658" s="32">
        <v>3</v>
      </c>
      <c r="B658" s="28" t="s">
        <v>536</v>
      </c>
      <c r="C658" s="33">
        <v>200000</v>
      </c>
      <c r="D658" s="28" t="s">
        <v>231</v>
      </c>
    </row>
    <row r="659" spans="1:4" x14ac:dyDescent="0.55000000000000004">
      <c r="A659" s="32">
        <v>4</v>
      </c>
      <c r="B659" s="28" t="s">
        <v>537</v>
      </c>
      <c r="C659" s="33">
        <v>200000</v>
      </c>
      <c r="D659" s="28" t="s">
        <v>231</v>
      </c>
    </row>
    <row r="660" spans="1:4" x14ac:dyDescent="0.55000000000000004">
      <c r="A660" s="32"/>
      <c r="B660" s="293" t="s">
        <v>1137</v>
      </c>
      <c r="C660" s="294">
        <f>SUM(C4,C29,C37,C50,C53,C63,C66,C89,C96,C171,C202,C227,C285,C302,C313,C333,C355,C358,C363,C384,C388,C391,C404,C410,C457,C470,C491,C517,C523,C547,C558,C560,C571,C577,C584,C590,C597,C612,C616,C620,C635,C643,C646,C649,C654,)</f>
        <v>90147300</v>
      </c>
      <c r="D660" s="28"/>
    </row>
    <row r="661" spans="1:4" x14ac:dyDescent="0.55000000000000004">
      <c r="A661" s="32"/>
      <c r="B661" s="293" t="s">
        <v>1138</v>
      </c>
      <c r="C661" s="294">
        <f>SUM(C5,C30,C38,C51,C54,C64,C67,C90,C97,C172,C203,C228,C286,C303,C314,C334,C356,C359,C364,C385,C389,C392,C405,C411,C458,C471,C492,C518,C524,C548,C559,C561,C572,C578,C585,C591,C598,C613,C617,C621,C636,C644,C647,C650,C655,)</f>
        <v>94316243</v>
      </c>
      <c r="D661" s="28"/>
    </row>
  </sheetData>
  <mergeCells count="1">
    <mergeCell ref="A1:D1"/>
  </mergeCells>
  <pageMargins left="0.55118110236220474" right="0.47244094488188981" top="0.74803149606299213" bottom="0.74803149606299213" header="0.31496062992125984" footer="0.31496062992125984"/>
  <pageSetup paperSize="9" scale="90" orientation="landscape" r:id="rId1"/>
  <rowBreaks count="14" manualBreakCount="14">
    <brk id="18" max="3" man="1"/>
    <brk id="35" max="3" man="1"/>
    <brk id="52" max="3" man="1"/>
    <brk id="69" max="3" man="1"/>
    <brk id="88" max="3" man="1"/>
    <brk id="108" max="3" man="1"/>
    <brk id="249" max="3" man="1"/>
    <brk id="310" max="3" man="1"/>
    <brk id="331" max="3" man="1"/>
    <brk id="466" max="3" man="1"/>
    <brk id="501" max="3" man="1"/>
    <brk id="559" max="3" man="1"/>
    <brk id="619" max="3" man="1"/>
    <brk id="634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14"/>
  <sheetViews>
    <sheetView view="pageBreakPreview" topLeftCell="A46" zoomScale="110" zoomScaleNormal="100" zoomScaleSheetLayoutView="110" workbookViewId="0">
      <selection activeCell="L56" sqref="L56"/>
    </sheetView>
  </sheetViews>
  <sheetFormatPr defaultRowHeight="18.75" x14ac:dyDescent="0.45"/>
  <cols>
    <col min="1" max="1" width="26.125" style="50" customWidth="1"/>
    <col min="2" max="2" width="13" style="50" customWidth="1"/>
    <col min="3" max="3" width="13.25" style="50" customWidth="1"/>
    <col min="4" max="4" width="3.375" style="50" customWidth="1"/>
    <col min="5" max="5" width="28.75" style="50" customWidth="1"/>
    <col min="6" max="7" width="5.375" style="50" customWidth="1"/>
    <col min="8" max="8" width="2.875" style="50" customWidth="1"/>
    <col min="9" max="9" width="26.125" style="50" customWidth="1"/>
    <col min="10" max="10" width="2.5" style="52" customWidth="1"/>
    <col min="11" max="11" width="31.25" style="50" customWidth="1"/>
    <col min="12" max="13" width="9.375" style="56" customWidth="1"/>
    <col min="14" max="14" width="9.375" style="52" customWidth="1"/>
    <col min="15" max="15" width="14.25" style="50" customWidth="1"/>
    <col min="16" max="16" width="8.75" style="50" customWidth="1"/>
    <col min="17" max="17" width="7.75" style="50" customWidth="1"/>
    <col min="18" max="18" width="10.625" style="50" customWidth="1"/>
    <col min="19" max="19" width="7.125" style="50" customWidth="1"/>
    <col min="20" max="20" width="9" style="50"/>
    <col min="21" max="21" width="11.125" style="50" customWidth="1"/>
    <col min="22" max="225" width="9" style="50"/>
    <col min="226" max="226" width="22.375" style="50" customWidth="1"/>
    <col min="227" max="227" width="14.375" style="50" customWidth="1"/>
    <col min="228" max="228" width="14.125" style="50" customWidth="1"/>
    <col min="229" max="229" width="23.375" style="50" customWidth="1"/>
    <col min="230" max="231" width="5.375" style="50" customWidth="1"/>
    <col min="232" max="232" width="25.375" style="50" customWidth="1"/>
    <col min="233" max="233" width="2.75" style="50" customWidth="1"/>
    <col min="234" max="234" width="29.375" style="50" customWidth="1"/>
    <col min="235" max="237" width="0" style="50" hidden="1" customWidth="1"/>
    <col min="238" max="240" width="7" style="50" customWidth="1"/>
    <col min="241" max="241" width="11.875" style="50" customWidth="1"/>
    <col min="242" max="16384" width="9" style="50"/>
  </cols>
  <sheetData>
    <row r="1" spans="1:18" ht="24" x14ac:dyDescent="0.55000000000000004">
      <c r="A1" s="302" t="s">
        <v>594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8" ht="9.75" customHeight="1" x14ac:dyDescent="0.45">
      <c r="A2" s="51"/>
      <c r="B2" s="51"/>
      <c r="C2" s="51"/>
      <c r="D2" s="51"/>
      <c r="E2" s="51"/>
      <c r="F2" s="51"/>
      <c r="G2" s="51"/>
      <c r="H2" s="51"/>
      <c r="I2" s="51"/>
      <c r="K2" s="51"/>
      <c r="L2" s="51"/>
      <c r="M2" s="51"/>
      <c r="N2" s="51"/>
      <c r="O2" s="51"/>
    </row>
    <row r="3" spans="1:18" s="54" customFormat="1" ht="24.75" customHeight="1" x14ac:dyDescent="0.5">
      <c r="A3" s="303" t="s">
        <v>595</v>
      </c>
      <c r="B3" s="304"/>
      <c r="C3" s="304"/>
      <c r="D3" s="304"/>
      <c r="E3" s="304"/>
      <c r="F3" s="304"/>
      <c r="G3" s="305"/>
      <c r="H3" s="53"/>
      <c r="I3" s="306" t="s">
        <v>596</v>
      </c>
      <c r="J3" s="307"/>
      <c r="K3" s="307"/>
      <c r="L3" s="307"/>
      <c r="M3" s="307"/>
      <c r="N3" s="307"/>
      <c r="O3" s="308"/>
    </row>
    <row r="4" spans="1:18" s="54" customFormat="1" ht="24" customHeight="1" x14ac:dyDescent="0.5">
      <c r="A4" s="309" t="s">
        <v>597</v>
      </c>
      <c r="B4" s="309"/>
      <c r="C4" s="309"/>
      <c r="D4" s="309"/>
      <c r="E4" s="309"/>
      <c r="F4" s="309"/>
      <c r="G4" s="309"/>
      <c r="H4" s="310"/>
      <c r="I4" s="309"/>
      <c r="J4" s="309"/>
      <c r="K4" s="309"/>
      <c r="L4" s="309"/>
      <c r="M4" s="309"/>
      <c r="N4" s="309"/>
      <c r="O4" s="309"/>
    </row>
    <row r="5" spans="1:18" s="55" customFormat="1" ht="23.25" customHeight="1" x14ac:dyDescent="0.5">
      <c r="A5" s="311" t="s">
        <v>598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</row>
    <row r="6" spans="1:18" ht="9" customHeight="1" x14ac:dyDescent="0.45">
      <c r="N6" s="301"/>
      <c r="O6" s="301"/>
    </row>
    <row r="7" spans="1:18" s="52" customFormat="1" ht="15.75" customHeight="1" x14ac:dyDescent="0.45">
      <c r="A7" s="323" t="s">
        <v>599</v>
      </c>
      <c r="B7" s="324" t="s">
        <v>600</v>
      </c>
      <c r="C7" s="325"/>
      <c r="D7" s="325"/>
      <c r="E7" s="325"/>
      <c r="F7" s="325"/>
      <c r="G7" s="326"/>
      <c r="H7" s="57"/>
      <c r="I7" s="327" t="s">
        <v>601</v>
      </c>
      <c r="J7" s="327"/>
      <c r="K7" s="327"/>
      <c r="L7" s="328" t="s">
        <v>602</v>
      </c>
      <c r="M7" s="327"/>
      <c r="N7" s="329"/>
      <c r="O7" s="312" t="s">
        <v>603</v>
      </c>
    </row>
    <row r="8" spans="1:18" s="52" customFormat="1" ht="15.75" customHeight="1" x14ac:dyDescent="0.45">
      <c r="A8" s="323"/>
      <c r="B8" s="315" t="s">
        <v>604</v>
      </c>
      <c r="C8" s="315" t="s">
        <v>605</v>
      </c>
      <c r="D8" s="58"/>
      <c r="E8" s="317" t="s">
        <v>606</v>
      </c>
      <c r="F8" s="319" t="s">
        <v>607</v>
      </c>
      <c r="G8" s="319"/>
      <c r="H8" s="59"/>
      <c r="I8" s="320" t="s">
        <v>608</v>
      </c>
      <c r="J8" s="330" t="s">
        <v>609</v>
      </c>
      <c r="K8" s="320"/>
      <c r="L8" s="332" t="s">
        <v>610</v>
      </c>
      <c r="M8" s="332" t="s">
        <v>611</v>
      </c>
      <c r="N8" s="312" t="s">
        <v>612</v>
      </c>
      <c r="O8" s="313"/>
    </row>
    <row r="9" spans="1:18" s="52" customFormat="1" ht="15.75" customHeight="1" x14ac:dyDescent="0.45">
      <c r="A9" s="323"/>
      <c r="B9" s="316"/>
      <c r="C9" s="316"/>
      <c r="D9" s="60"/>
      <c r="E9" s="318"/>
      <c r="F9" s="61" t="s">
        <v>613</v>
      </c>
      <c r="G9" s="61" t="s">
        <v>614</v>
      </c>
      <c r="H9" s="62"/>
      <c r="I9" s="321"/>
      <c r="J9" s="331"/>
      <c r="K9" s="321"/>
      <c r="L9" s="333"/>
      <c r="M9" s="333"/>
      <c r="N9" s="314"/>
      <c r="O9" s="314"/>
    </row>
    <row r="10" spans="1:18" s="77" customFormat="1" x14ac:dyDescent="0.45">
      <c r="A10" s="63" t="s">
        <v>615</v>
      </c>
      <c r="B10" s="64" t="s">
        <v>616</v>
      </c>
      <c r="C10" s="64" t="s">
        <v>617</v>
      </c>
      <c r="D10" s="65">
        <v>1</v>
      </c>
      <c r="E10" s="66" t="s">
        <v>618</v>
      </c>
      <c r="F10" s="67" t="s">
        <v>619</v>
      </c>
      <c r="G10" s="68">
        <v>30</v>
      </c>
      <c r="H10" s="69"/>
      <c r="I10" s="70"/>
      <c r="J10" s="71" t="s">
        <v>620</v>
      </c>
      <c r="K10" s="72"/>
      <c r="L10" s="73">
        <f>SUM(L11:L22)</f>
        <v>8.6785999999999994</v>
      </c>
      <c r="M10" s="73">
        <f>SUM(M11:M22)</f>
        <v>4.8482000000000003</v>
      </c>
      <c r="N10" s="73">
        <f>SUM(L10:M10)</f>
        <v>13.5268</v>
      </c>
      <c r="O10" s="74"/>
      <c r="P10" s="75">
        <f>6069800/1000000</f>
        <v>6.0697999999999999</v>
      </c>
      <c r="Q10" s="75">
        <f>3714000/1000000</f>
        <v>3.714</v>
      </c>
      <c r="R10" s="76"/>
    </row>
    <row r="11" spans="1:18" s="77" customFormat="1" x14ac:dyDescent="0.45">
      <c r="A11" s="78" t="s">
        <v>621</v>
      </c>
      <c r="B11" s="78" t="s">
        <v>622</v>
      </c>
      <c r="C11" s="78" t="s">
        <v>623</v>
      </c>
      <c r="D11" s="79"/>
      <c r="E11" s="80" t="s">
        <v>624</v>
      </c>
      <c r="F11" s="68"/>
      <c r="G11" s="68"/>
      <c r="H11" s="69">
        <v>1</v>
      </c>
      <c r="I11" s="81" t="s">
        <v>625</v>
      </c>
      <c r="J11" s="82">
        <v>1</v>
      </c>
      <c r="K11" s="81" t="s">
        <v>81</v>
      </c>
      <c r="L11" s="83"/>
      <c r="M11" s="83">
        <v>1.5</v>
      </c>
      <c r="N11" s="84">
        <f>SUM(L11:M11)</f>
        <v>1.5</v>
      </c>
      <c r="O11" s="63"/>
      <c r="P11" s="85">
        <f>Q10+P10</f>
        <v>9.7837999999999994</v>
      </c>
    </row>
    <row r="12" spans="1:18" s="77" customFormat="1" x14ac:dyDescent="0.45">
      <c r="A12" s="78" t="s">
        <v>626</v>
      </c>
      <c r="B12" s="78" t="s">
        <v>627</v>
      </c>
      <c r="C12" s="78" t="s">
        <v>628</v>
      </c>
      <c r="D12" s="79">
        <v>2</v>
      </c>
      <c r="E12" s="80" t="s">
        <v>629</v>
      </c>
      <c r="F12" s="68" t="s">
        <v>630</v>
      </c>
      <c r="G12" s="68">
        <v>2</v>
      </c>
      <c r="H12" s="86"/>
      <c r="I12" s="81" t="s">
        <v>631</v>
      </c>
      <c r="J12" s="87">
        <v>2</v>
      </c>
      <c r="K12" s="81" t="s">
        <v>632</v>
      </c>
      <c r="L12" s="83"/>
      <c r="M12" s="83">
        <v>0.5</v>
      </c>
      <c r="N12" s="94">
        <f t="shared" ref="N12:N24" si="0">SUM(L12:M12)</f>
        <v>0.5</v>
      </c>
      <c r="O12" s="63"/>
    </row>
    <row r="13" spans="1:18" s="77" customFormat="1" x14ac:dyDescent="0.45">
      <c r="A13" s="78" t="s">
        <v>633</v>
      </c>
      <c r="B13" s="78"/>
      <c r="C13" s="78"/>
      <c r="D13" s="79">
        <v>3</v>
      </c>
      <c r="E13" s="80" t="s">
        <v>634</v>
      </c>
      <c r="F13" s="68" t="s">
        <v>619</v>
      </c>
      <c r="G13" s="68">
        <v>10</v>
      </c>
      <c r="H13" s="88"/>
      <c r="I13" s="89" t="s">
        <v>635</v>
      </c>
      <c r="J13" s="88"/>
      <c r="K13" s="89" t="s">
        <v>627</v>
      </c>
      <c r="L13" s="90"/>
      <c r="M13" s="90"/>
      <c r="N13" s="256">
        <f t="shared" si="0"/>
        <v>0</v>
      </c>
      <c r="O13" s="91"/>
      <c r="P13" s="92">
        <f>N10/$N$103*100</f>
        <v>15.005219235628797</v>
      </c>
    </row>
    <row r="14" spans="1:18" s="77" customFormat="1" x14ac:dyDescent="0.45">
      <c r="A14" s="78" t="s">
        <v>636</v>
      </c>
      <c r="B14" s="78"/>
      <c r="C14" s="78"/>
      <c r="D14" s="79"/>
      <c r="E14" s="80" t="s">
        <v>637</v>
      </c>
      <c r="F14" s="68"/>
      <c r="G14" s="68"/>
      <c r="H14" s="69">
        <v>2</v>
      </c>
      <c r="I14" s="81" t="s">
        <v>638</v>
      </c>
      <c r="J14" s="87">
        <v>3</v>
      </c>
      <c r="K14" s="81" t="s">
        <v>639</v>
      </c>
      <c r="L14" s="83"/>
      <c r="M14" s="83">
        <v>2</v>
      </c>
      <c r="N14" s="84">
        <f t="shared" si="0"/>
        <v>2</v>
      </c>
      <c r="O14" s="63"/>
    </row>
    <row r="15" spans="1:18" s="77" customFormat="1" x14ac:dyDescent="0.45">
      <c r="A15" s="63" t="s">
        <v>640</v>
      </c>
      <c r="B15" s="78"/>
      <c r="C15" s="78"/>
      <c r="D15" s="79">
        <v>4</v>
      </c>
      <c r="E15" s="80" t="s">
        <v>641</v>
      </c>
      <c r="F15" s="68" t="s">
        <v>619</v>
      </c>
      <c r="G15" s="68">
        <v>96</v>
      </c>
      <c r="H15" s="86"/>
      <c r="I15" s="81" t="s">
        <v>642</v>
      </c>
      <c r="J15" s="86"/>
      <c r="K15" s="81" t="s">
        <v>643</v>
      </c>
      <c r="L15" s="83"/>
      <c r="M15" s="83"/>
      <c r="N15" s="94">
        <f t="shared" si="0"/>
        <v>0</v>
      </c>
      <c r="O15" s="93"/>
    </row>
    <row r="16" spans="1:18" s="77" customFormat="1" x14ac:dyDescent="0.45">
      <c r="A16" s="78" t="s">
        <v>644</v>
      </c>
      <c r="B16" s="78"/>
      <c r="C16" s="78"/>
      <c r="D16" s="79"/>
      <c r="E16" s="80" t="s">
        <v>645</v>
      </c>
      <c r="F16" s="68"/>
      <c r="G16" s="68"/>
      <c r="H16" s="86"/>
      <c r="I16" s="81"/>
      <c r="J16" s="87">
        <v>4</v>
      </c>
      <c r="K16" s="81" t="s">
        <v>646</v>
      </c>
      <c r="L16" s="83"/>
      <c r="M16" s="83">
        <v>0.05</v>
      </c>
      <c r="N16" s="94">
        <f t="shared" si="0"/>
        <v>0.05</v>
      </c>
      <c r="O16" s="93"/>
    </row>
    <row r="17" spans="1:17" s="77" customFormat="1" x14ac:dyDescent="0.45">
      <c r="A17" s="78" t="s">
        <v>647</v>
      </c>
      <c r="B17" s="78"/>
      <c r="C17" s="78"/>
      <c r="D17" s="79">
        <v>5</v>
      </c>
      <c r="E17" s="80" t="s">
        <v>648</v>
      </c>
      <c r="F17" s="68" t="s">
        <v>649</v>
      </c>
      <c r="G17" s="95" t="s">
        <v>650</v>
      </c>
      <c r="H17" s="88"/>
      <c r="I17" s="89"/>
      <c r="J17" s="88"/>
      <c r="K17" s="89" t="s">
        <v>651</v>
      </c>
      <c r="L17" s="90"/>
      <c r="M17" s="90"/>
      <c r="N17" s="94">
        <f t="shared" si="0"/>
        <v>0</v>
      </c>
      <c r="O17" s="96"/>
    </row>
    <row r="18" spans="1:17" s="77" customFormat="1" x14ac:dyDescent="0.45">
      <c r="A18" s="78" t="s">
        <v>652</v>
      </c>
      <c r="B18" s="78"/>
      <c r="C18" s="78"/>
      <c r="D18" s="86"/>
      <c r="E18" s="81" t="s">
        <v>628</v>
      </c>
      <c r="F18" s="97"/>
      <c r="G18" s="97"/>
      <c r="H18" s="69">
        <v>3</v>
      </c>
      <c r="I18" s="81" t="s">
        <v>653</v>
      </c>
      <c r="J18" s="87">
        <v>5</v>
      </c>
      <c r="K18" s="81" t="s">
        <v>87</v>
      </c>
      <c r="L18" s="83"/>
      <c r="M18" s="83">
        <v>0.79820000000000002</v>
      </c>
      <c r="N18" s="84">
        <f t="shared" si="0"/>
        <v>0.79820000000000002</v>
      </c>
      <c r="O18" s="78"/>
    </row>
    <row r="19" spans="1:17" s="77" customFormat="1" x14ac:dyDescent="0.45">
      <c r="A19" s="78"/>
      <c r="B19" s="78"/>
      <c r="C19" s="78"/>
      <c r="D19" s="86"/>
      <c r="E19" s="81"/>
      <c r="F19" s="97"/>
      <c r="G19" s="97"/>
      <c r="H19" s="69"/>
      <c r="I19" s="81" t="s">
        <v>654</v>
      </c>
      <c r="J19" s="87">
        <v>6</v>
      </c>
      <c r="K19" s="81" t="s">
        <v>655</v>
      </c>
      <c r="L19" s="83">
        <v>8.6785999999999994</v>
      </c>
      <c r="M19" s="83"/>
      <c r="N19" s="94">
        <f t="shared" si="0"/>
        <v>8.6785999999999994</v>
      </c>
      <c r="O19" s="98" t="s">
        <v>656</v>
      </c>
    </row>
    <row r="20" spans="1:17" s="77" customFormat="1" x14ac:dyDescent="0.45">
      <c r="A20" s="99" t="s">
        <v>657</v>
      </c>
      <c r="B20" s="78"/>
      <c r="C20" s="78"/>
      <c r="D20" s="86"/>
      <c r="E20" s="81"/>
      <c r="F20" s="97"/>
      <c r="G20" s="97"/>
      <c r="H20" s="86"/>
      <c r="I20" s="81"/>
      <c r="J20" s="87"/>
      <c r="K20" s="81" t="s">
        <v>658</v>
      </c>
      <c r="L20" s="83"/>
      <c r="M20" s="83"/>
      <c r="N20" s="94"/>
      <c r="O20" s="63"/>
    </row>
    <row r="21" spans="1:17" s="77" customFormat="1" x14ac:dyDescent="0.45">
      <c r="A21" s="78" t="s">
        <v>659</v>
      </c>
      <c r="B21" s="78"/>
      <c r="C21" s="78"/>
      <c r="D21" s="86"/>
      <c r="E21" s="81"/>
      <c r="F21" s="97"/>
      <c r="G21" s="97"/>
      <c r="H21" s="86"/>
      <c r="I21" s="81"/>
      <c r="J21" s="87"/>
      <c r="K21" s="81"/>
      <c r="L21" s="83"/>
      <c r="M21" s="83"/>
      <c r="N21" s="94"/>
      <c r="O21" s="63"/>
    </row>
    <row r="22" spans="1:17" s="77" customFormat="1" x14ac:dyDescent="0.45">
      <c r="A22" s="78" t="s">
        <v>660</v>
      </c>
      <c r="B22" s="78"/>
      <c r="C22" s="78"/>
      <c r="D22" s="86"/>
      <c r="E22" s="81"/>
      <c r="F22" s="97"/>
      <c r="G22" s="97"/>
      <c r="H22" s="86"/>
      <c r="I22" s="81"/>
      <c r="J22" s="100"/>
      <c r="K22" s="80"/>
      <c r="L22" s="83"/>
      <c r="M22" s="83"/>
      <c r="N22" s="101"/>
      <c r="O22" s="63"/>
    </row>
    <row r="23" spans="1:17" s="52" customFormat="1" x14ac:dyDescent="0.45">
      <c r="A23" s="78" t="s">
        <v>661</v>
      </c>
      <c r="B23" s="64" t="s">
        <v>662</v>
      </c>
      <c r="C23" s="64" t="s">
        <v>663</v>
      </c>
      <c r="D23" s="102">
        <v>6</v>
      </c>
      <c r="E23" s="103" t="s">
        <v>664</v>
      </c>
      <c r="F23" s="104" t="s">
        <v>614</v>
      </c>
      <c r="G23" s="104">
        <v>2</v>
      </c>
      <c r="H23" s="102"/>
      <c r="I23" s="105"/>
      <c r="J23" s="106" t="s">
        <v>665</v>
      </c>
      <c r="K23" s="107"/>
      <c r="L23" s="108">
        <f>SUM(L24:L41)</f>
        <v>0</v>
      </c>
      <c r="M23" s="108">
        <f>SUM(M24:M41)</f>
        <v>24.241199999999999</v>
      </c>
      <c r="N23" s="73">
        <f t="shared" ref="N23" si="1">SUM(L23:M23)</f>
        <v>24.241199999999999</v>
      </c>
      <c r="O23" s="109"/>
      <c r="P23" s="52">
        <v>23.8611</v>
      </c>
      <c r="Q23" s="52">
        <v>16.712900000000001</v>
      </c>
    </row>
    <row r="24" spans="1:17" s="52" customFormat="1" x14ac:dyDescent="0.45">
      <c r="A24" s="63" t="s">
        <v>666</v>
      </c>
      <c r="B24" s="78" t="s">
        <v>667</v>
      </c>
      <c r="C24" s="78"/>
      <c r="D24" s="110">
        <v>7</v>
      </c>
      <c r="E24" s="111" t="s">
        <v>668</v>
      </c>
      <c r="F24" s="112" t="s">
        <v>619</v>
      </c>
      <c r="G24" s="112">
        <v>75</v>
      </c>
      <c r="H24" s="69">
        <v>4</v>
      </c>
      <c r="I24" s="113" t="s">
        <v>669</v>
      </c>
      <c r="J24" s="82">
        <v>7</v>
      </c>
      <c r="K24" s="114" t="s">
        <v>670</v>
      </c>
      <c r="L24" s="115"/>
      <c r="M24" s="115">
        <v>1.5</v>
      </c>
      <c r="N24" s="84">
        <f t="shared" si="0"/>
        <v>1.5</v>
      </c>
      <c r="O24" s="64"/>
      <c r="P24" s="117">
        <f>SUM(P23+Q23)</f>
        <v>40.573999999999998</v>
      </c>
    </row>
    <row r="25" spans="1:17" x14ac:dyDescent="0.45">
      <c r="A25" s="78" t="s">
        <v>671</v>
      </c>
      <c r="B25" s="63"/>
      <c r="C25" s="78"/>
      <c r="D25" s="118"/>
      <c r="E25" s="111" t="s">
        <v>672</v>
      </c>
      <c r="F25" s="112"/>
      <c r="G25" s="112"/>
      <c r="H25" s="118"/>
      <c r="I25" s="113" t="s">
        <v>673</v>
      </c>
      <c r="J25" s="87"/>
      <c r="K25" s="119" t="s">
        <v>674</v>
      </c>
      <c r="L25" s="116"/>
      <c r="M25" s="116"/>
      <c r="N25" s="116"/>
      <c r="O25" s="63"/>
    </row>
    <row r="26" spans="1:17" x14ac:dyDescent="0.45">
      <c r="A26" s="78" t="s">
        <v>675</v>
      </c>
      <c r="B26" s="63"/>
      <c r="C26" s="78"/>
      <c r="D26" s="110">
        <v>8</v>
      </c>
      <c r="E26" s="111" t="s">
        <v>676</v>
      </c>
      <c r="F26" s="112" t="s">
        <v>619</v>
      </c>
      <c r="G26" s="112">
        <v>75</v>
      </c>
      <c r="H26" s="120"/>
      <c r="I26" s="121" t="s">
        <v>677</v>
      </c>
      <c r="J26" s="122"/>
      <c r="K26" s="121"/>
      <c r="L26" s="123"/>
      <c r="M26" s="123"/>
      <c r="N26" s="123"/>
      <c r="O26" s="63"/>
      <c r="P26" s="92">
        <f>N23/$N$103*100</f>
        <v>26.890655626957212</v>
      </c>
    </row>
    <row r="27" spans="1:17" x14ac:dyDescent="0.45">
      <c r="A27" s="78"/>
      <c r="B27" s="63"/>
      <c r="C27" s="78"/>
      <c r="D27" s="118"/>
      <c r="E27" s="111" t="s">
        <v>678</v>
      </c>
      <c r="F27" s="112"/>
      <c r="G27" s="112"/>
      <c r="H27" s="124">
        <v>5</v>
      </c>
      <c r="I27" s="125" t="s">
        <v>679</v>
      </c>
      <c r="J27" s="126">
        <v>8</v>
      </c>
      <c r="K27" s="125" t="s">
        <v>8</v>
      </c>
      <c r="L27" s="127"/>
      <c r="M27" s="127">
        <v>1</v>
      </c>
      <c r="N27" s="84">
        <f t="shared" ref="N27:N28" si="2">SUM(L27:M27)</f>
        <v>1</v>
      </c>
      <c r="O27" s="128"/>
    </row>
    <row r="28" spans="1:17" x14ac:dyDescent="0.45">
      <c r="A28" s="78"/>
      <c r="B28" s="63"/>
      <c r="C28" s="78"/>
      <c r="D28" s="118"/>
      <c r="E28" s="111" t="s">
        <v>680</v>
      </c>
      <c r="F28" s="112"/>
      <c r="G28" s="112"/>
      <c r="H28" s="129"/>
      <c r="I28" s="113" t="s">
        <v>681</v>
      </c>
      <c r="J28" s="87">
        <v>9</v>
      </c>
      <c r="K28" s="119" t="s">
        <v>682</v>
      </c>
      <c r="L28" s="116"/>
      <c r="M28" s="116">
        <v>4</v>
      </c>
      <c r="N28" s="94">
        <f t="shared" si="2"/>
        <v>4</v>
      </c>
      <c r="O28" s="63"/>
    </row>
    <row r="29" spans="1:17" x14ac:dyDescent="0.45">
      <c r="A29" s="78"/>
      <c r="B29" s="63"/>
      <c r="C29" s="78"/>
      <c r="D29" s="79">
        <v>9</v>
      </c>
      <c r="E29" s="130" t="s">
        <v>683</v>
      </c>
      <c r="F29" s="131" t="s">
        <v>619</v>
      </c>
      <c r="G29" s="131">
        <v>60</v>
      </c>
      <c r="H29" s="129"/>
      <c r="I29" s="113" t="s">
        <v>684</v>
      </c>
      <c r="J29" s="87"/>
      <c r="K29" s="119" t="s">
        <v>685</v>
      </c>
      <c r="L29" s="116"/>
      <c r="M29" s="116"/>
      <c r="N29" s="116"/>
      <c r="O29" s="63"/>
    </row>
    <row r="30" spans="1:17" x14ac:dyDescent="0.45">
      <c r="A30" s="78"/>
      <c r="B30" s="63"/>
      <c r="C30" s="63"/>
      <c r="D30" s="132"/>
      <c r="E30" s="130" t="s">
        <v>686</v>
      </c>
      <c r="F30" s="131"/>
      <c r="G30" s="131"/>
      <c r="H30" s="69"/>
      <c r="I30" s="113" t="s">
        <v>687</v>
      </c>
      <c r="J30" s="87">
        <v>10</v>
      </c>
      <c r="K30" s="133" t="s">
        <v>688</v>
      </c>
      <c r="L30" s="116"/>
      <c r="M30" s="116">
        <v>1.5</v>
      </c>
      <c r="N30" s="94">
        <f t="shared" ref="N30" si="3">SUM(L30:M30)</f>
        <v>1.5</v>
      </c>
      <c r="O30" s="63"/>
    </row>
    <row r="31" spans="1:17" x14ac:dyDescent="0.45">
      <c r="A31" s="134"/>
      <c r="B31" s="135"/>
      <c r="C31" s="135"/>
      <c r="D31" s="79">
        <v>10</v>
      </c>
      <c r="E31" s="130" t="s">
        <v>689</v>
      </c>
      <c r="F31" s="131" t="s">
        <v>619</v>
      </c>
      <c r="G31" s="131">
        <v>60</v>
      </c>
      <c r="H31" s="69"/>
      <c r="I31" s="113"/>
      <c r="J31" s="87"/>
      <c r="K31" s="133" t="s">
        <v>690</v>
      </c>
      <c r="L31" s="116"/>
      <c r="M31" s="116"/>
      <c r="N31" s="116"/>
      <c r="O31" s="63"/>
    </row>
    <row r="32" spans="1:17" x14ac:dyDescent="0.45">
      <c r="A32" s="134"/>
      <c r="B32" s="97"/>
      <c r="C32" s="97"/>
      <c r="D32" s="110"/>
      <c r="E32" s="111"/>
      <c r="F32" s="112"/>
      <c r="G32" s="112"/>
      <c r="H32" s="124">
        <v>6</v>
      </c>
      <c r="I32" s="125" t="s">
        <v>691</v>
      </c>
      <c r="J32" s="126">
        <v>11</v>
      </c>
      <c r="K32" s="136" t="s">
        <v>692</v>
      </c>
      <c r="L32" s="127"/>
      <c r="M32" s="127">
        <v>3</v>
      </c>
      <c r="N32" s="84">
        <f t="shared" ref="N32" si="4">SUM(L32:M32)</f>
        <v>3</v>
      </c>
      <c r="O32" s="128"/>
    </row>
    <row r="33" spans="1:17" x14ac:dyDescent="0.45">
      <c r="A33" s="134"/>
      <c r="B33" s="97"/>
      <c r="C33" s="97"/>
      <c r="D33" s="118"/>
      <c r="E33" s="111"/>
      <c r="F33" s="112"/>
      <c r="G33" s="112"/>
      <c r="H33" s="129"/>
      <c r="I33" s="113" t="s">
        <v>693</v>
      </c>
      <c r="J33" s="87"/>
      <c r="K33" s="119" t="s">
        <v>694</v>
      </c>
      <c r="L33" s="116"/>
      <c r="M33" s="116"/>
      <c r="N33" s="116"/>
      <c r="O33" s="137"/>
    </row>
    <row r="34" spans="1:17" x14ac:dyDescent="0.45">
      <c r="A34" s="134"/>
      <c r="B34" s="135"/>
      <c r="C34" s="135"/>
      <c r="D34" s="110"/>
      <c r="E34" s="111"/>
      <c r="F34" s="112"/>
      <c r="G34" s="112"/>
      <c r="H34" s="138"/>
      <c r="I34" s="121" t="s">
        <v>695</v>
      </c>
      <c r="J34" s="122"/>
      <c r="K34" s="139"/>
      <c r="L34" s="123"/>
      <c r="M34" s="123"/>
      <c r="N34" s="123"/>
      <c r="O34" s="140"/>
    </row>
    <row r="35" spans="1:17" x14ac:dyDescent="0.45">
      <c r="A35" s="134"/>
      <c r="B35" s="97"/>
      <c r="C35" s="97"/>
      <c r="D35" s="110"/>
      <c r="E35" s="111"/>
      <c r="F35" s="112"/>
      <c r="G35" s="112"/>
      <c r="H35" s="69">
        <v>7</v>
      </c>
      <c r="I35" s="113" t="s">
        <v>696</v>
      </c>
      <c r="J35" s="87">
        <v>12</v>
      </c>
      <c r="K35" s="119" t="s">
        <v>9</v>
      </c>
      <c r="L35" s="116"/>
      <c r="M35" s="116">
        <v>2</v>
      </c>
      <c r="N35" s="84">
        <f t="shared" ref="N35:N36" si="5">SUM(L35:M35)</f>
        <v>2</v>
      </c>
      <c r="O35" s="63"/>
    </row>
    <row r="36" spans="1:17" x14ac:dyDescent="0.45">
      <c r="A36" s="134"/>
      <c r="B36" s="135"/>
      <c r="C36" s="135"/>
      <c r="D36" s="118"/>
      <c r="E36" s="111"/>
      <c r="F36" s="112"/>
      <c r="G36" s="112"/>
      <c r="H36" s="129"/>
      <c r="I36" s="113" t="s">
        <v>697</v>
      </c>
      <c r="J36" s="87">
        <v>13</v>
      </c>
      <c r="K36" s="119" t="s">
        <v>698</v>
      </c>
      <c r="L36" s="116"/>
      <c r="M36" s="116">
        <v>1</v>
      </c>
      <c r="N36" s="94">
        <f t="shared" si="5"/>
        <v>1</v>
      </c>
      <c r="O36" s="63"/>
    </row>
    <row r="37" spans="1:17" x14ac:dyDescent="0.45">
      <c r="A37" s="134"/>
      <c r="B37" s="97"/>
      <c r="C37" s="97"/>
      <c r="D37" s="118"/>
      <c r="E37" s="111"/>
      <c r="F37" s="112"/>
      <c r="G37" s="112"/>
      <c r="H37" s="129"/>
      <c r="I37" s="113" t="s">
        <v>699</v>
      </c>
      <c r="J37" s="87"/>
      <c r="K37" s="119" t="s">
        <v>700</v>
      </c>
      <c r="L37" s="116"/>
      <c r="M37" s="116"/>
      <c r="N37" s="116"/>
      <c r="O37" s="63"/>
    </row>
    <row r="38" spans="1:17" x14ac:dyDescent="0.45">
      <c r="A38" s="134"/>
      <c r="B38" s="135"/>
      <c r="C38" s="135"/>
      <c r="D38" s="110"/>
      <c r="E38" s="141"/>
      <c r="F38" s="142"/>
      <c r="G38" s="142"/>
      <c r="H38" s="129"/>
      <c r="I38" s="113" t="s">
        <v>701</v>
      </c>
      <c r="J38" s="87">
        <v>14</v>
      </c>
      <c r="K38" s="119" t="s">
        <v>702</v>
      </c>
      <c r="L38" s="116"/>
      <c r="M38" s="116">
        <v>3</v>
      </c>
      <c r="N38" s="94">
        <f t="shared" ref="N38" si="6">SUM(L38:M38)</f>
        <v>3</v>
      </c>
      <c r="O38" s="63"/>
    </row>
    <row r="39" spans="1:17" x14ac:dyDescent="0.45">
      <c r="A39" s="134"/>
      <c r="B39" s="135"/>
      <c r="C39" s="135"/>
      <c r="D39" s="110"/>
      <c r="E39" s="141"/>
      <c r="F39" s="142"/>
      <c r="G39" s="142"/>
      <c r="H39" s="129"/>
      <c r="I39" s="113"/>
      <c r="J39" s="87"/>
      <c r="K39" s="143" t="s">
        <v>703</v>
      </c>
      <c r="L39" s="144"/>
      <c r="M39" s="116"/>
      <c r="N39" s="116"/>
      <c r="O39" s="63"/>
    </row>
    <row r="40" spans="1:17" s="155" customFormat="1" x14ac:dyDescent="0.45">
      <c r="A40" s="145"/>
      <c r="B40" s="146"/>
      <c r="C40" s="146"/>
      <c r="D40" s="147"/>
      <c r="E40" s="148"/>
      <c r="F40" s="149"/>
      <c r="G40" s="149"/>
      <c r="H40" s="150"/>
      <c r="I40" s="151"/>
      <c r="J40" s="152">
        <v>15</v>
      </c>
      <c r="K40" s="153" t="s">
        <v>10</v>
      </c>
      <c r="L40" s="154"/>
      <c r="M40" s="154">
        <v>6</v>
      </c>
      <c r="N40" s="94">
        <f t="shared" ref="N40:N41" si="7">SUM(L40:M40)</f>
        <v>6</v>
      </c>
      <c r="O40" s="98"/>
    </row>
    <row r="41" spans="1:17" s="155" customFormat="1" x14ac:dyDescent="0.45">
      <c r="A41" s="156"/>
      <c r="B41" s="156"/>
      <c r="C41" s="156"/>
      <c r="D41" s="157"/>
      <c r="E41" s="158"/>
      <c r="F41" s="159"/>
      <c r="G41" s="159"/>
      <c r="H41" s="160"/>
      <c r="I41" s="161"/>
      <c r="J41" s="162">
        <v>16</v>
      </c>
      <c r="K41" s="163" t="s">
        <v>11</v>
      </c>
      <c r="L41" s="164"/>
      <c r="M41" s="164">
        <v>1.2412000000000001</v>
      </c>
      <c r="N41" s="94">
        <f t="shared" si="7"/>
        <v>1.2412000000000001</v>
      </c>
      <c r="O41" s="165"/>
    </row>
    <row r="42" spans="1:17" x14ac:dyDescent="0.45">
      <c r="A42" s="63" t="s">
        <v>704</v>
      </c>
      <c r="B42" s="64" t="s">
        <v>705</v>
      </c>
      <c r="C42" s="64" t="s">
        <v>706</v>
      </c>
      <c r="D42" s="166">
        <v>11</v>
      </c>
      <c r="E42" s="103" t="s">
        <v>707</v>
      </c>
      <c r="F42" s="104" t="s">
        <v>630</v>
      </c>
      <c r="G42" s="104">
        <v>2</v>
      </c>
      <c r="H42" s="167"/>
      <c r="I42" s="168"/>
      <c r="J42" s="169" t="s">
        <v>708</v>
      </c>
      <c r="K42" s="170"/>
      <c r="L42" s="73">
        <f>SUM(L43:L51)</f>
        <v>0</v>
      </c>
      <c r="M42" s="73">
        <f>SUM(M43:M51)</f>
        <v>2.4240999999999997</v>
      </c>
      <c r="N42" s="73">
        <f>SUM(L42:M42)</f>
        <v>2.4240999999999997</v>
      </c>
      <c r="O42" s="74"/>
      <c r="P42" s="171">
        <v>2.5</v>
      </c>
      <c r="Q42" s="171">
        <v>3.714</v>
      </c>
    </row>
    <row r="43" spans="1:17" x14ac:dyDescent="0.45">
      <c r="A43" s="78" t="s">
        <v>709</v>
      </c>
      <c r="B43" s="78" t="s">
        <v>710</v>
      </c>
      <c r="C43" s="78" t="s">
        <v>711</v>
      </c>
      <c r="D43" s="172">
        <v>12</v>
      </c>
      <c r="E43" s="130" t="s">
        <v>712</v>
      </c>
      <c r="F43" s="131" t="s">
        <v>619</v>
      </c>
      <c r="G43" s="131">
        <v>50</v>
      </c>
      <c r="H43" s="173">
        <v>8</v>
      </c>
      <c r="I43" s="113" t="s">
        <v>713</v>
      </c>
      <c r="J43" s="87">
        <v>17</v>
      </c>
      <c r="K43" s="119" t="s">
        <v>714</v>
      </c>
      <c r="L43" s="116"/>
      <c r="M43" s="115">
        <v>0.1</v>
      </c>
      <c r="N43" s="84">
        <f t="shared" ref="N43" si="8">SUM(L43:M43)</f>
        <v>0.1</v>
      </c>
      <c r="O43" s="64"/>
      <c r="P43" s="171">
        <f>P42+Q42</f>
        <v>6.2140000000000004</v>
      </c>
    </row>
    <row r="44" spans="1:17" x14ac:dyDescent="0.45">
      <c r="A44" s="78" t="s">
        <v>715</v>
      </c>
      <c r="B44" s="78"/>
      <c r="C44" s="78"/>
      <c r="D44" s="172"/>
      <c r="E44" s="130" t="s">
        <v>716</v>
      </c>
      <c r="F44" s="131"/>
      <c r="G44" s="131"/>
      <c r="H44" s="174"/>
      <c r="I44" s="121" t="s">
        <v>717</v>
      </c>
      <c r="J44" s="122"/>
      <c r="K44" s="139" t="s">
        <v>717</v>
      </c>
      <c r="L44" s="123"/>
      <c r="M44" s="123"/>
      <c r="N44" s="123"/>
      <c r="O44" s="175"/>
      <c r="P44" s="171"/>
    </row>
    <row r="45" spans="1:17" x14ac:dyDescent="0.45">
      <c r="A45" s="78" t="s">
        <v>718</v>
      </c>
      <c r="B45" s="78"/>
      <c r="C45" s="78"/>
      <c r="D45" s="172"/>
      <c r="E45" s="130"/>
      <c r="F45" s="131"/>
      <c r="G45" s="131"/>
      <c r="H45" s="173">
        <v>9</v>
      </c>
      <c r="I45" s="113" t="s">
        <v>719</v>
      </c>
      <c r="J45" s="87">
        <v>18</v>
      </c>
      <c r="K45" s="119" t="s">
        <v>720</v>
      </c>
      <c r="L45" s="116"/>
      <c r="M45" s="116">
        <v>0.7</v>
      </c>
      <c r="N45" s="84">
        <f t="shared" ref="N45" si="9">SUM(L45:M45)</f>
        <v>0.7</v>
      </c>
      <c r="O45" s="63"/>
    </row>
    <row r="46" spans="1:17" x14ac:dyDescent="0.45">
      <c r="A46" s="78" t="s">
        <v>721</v>
      </c>
      <c r="B46" s="78"/>
      <c r="C46" s="78"/>
      <c r="D46" s="172">
        <v>13</v>
      </c>
      <c r="E46" s="130" t="s">
        <v>722</v>
      </c>
      <c r="F46" s="131" t="s">
        <v>619</v>
      </c>
      <c r="G46" s="131">
        <v>80</v>
      </c>
      <c r="H46" s="176"/>
      <c r="I46" s="113" t="s">
        <v>723</v>
      </c>
      <c r="J46" s="87"/>
      <c r="K46" s="113" t="s">
        <v>724</v>
      </c>
      <c r="L46" s="116"/>
      <c r="M46" s="116"/>
      <c r="N46" s="116"/>
      <c r="O46" s="63"/>
      <c r="P46" s="177">
        <f>N42/$N$103*100</f>
        <v>2.6890433767844399</v>
      </c>
    </row>
    <row r="47" spans="1:17" x14ac:dyDescent="0.45">
      <c r="A47" s="78" t="s">
        <v>725</v>
      </c>
      <c r="B47" s="78"/>
      <c r="C47" s="78"/>
      <c r="D47" s="178"/>
      <c r="E47" s="179" t="s">
        <v>726</v>
      </c>
      <c r="F47" s="180"/>
      <c r="G47" s="180"/>
      <c r="H47" s="181"/>
      <c r="I47" s="182"/>
      <c r="J47" s="87">
        <v>19</v>
      </c>
      <c r="K47" s="119" t="s">
        <v>727</v>
      </c>
      <c r="L47" s="116"/>
      <c r="M47" s="116">
        <v>1</v>
      </c>
      <c r="N47" s="94">
        <f t="shared" ref="N47" si="10">SUM(L47:M47)</f>
        <v>1</v>
      </c>
      <c r="O47" s="63"/>
    </row>
    <row r="48" spans="1:17" x14ac:dyDescent="0.45">
      <c r="A48" s="78" t="s">
        <v>728</v>
      </c>
      <c r="B48" s="78"/>
      <c r="C48" s="78"/>
      <c r="D48" s="183">
        <v>14</v>
      </c>
      <c r="E48" s="184" t="s">
        <v>729</v>
      </c>
      <c r="F48" s="185" t="s">
        <v>619</v>
      </c>
      <c r="G48" s="185">
        <v>2.5</v>
      </c>
      <c r="H48" s="186"/>
      <c r="I48" s="187"/>
      <c r="J48" s="122"/>
      <c r="K48" s="121" t="s">
        <v>730</v>
      </c>
      <c r="L48" s="123"/>
      <c r="M48" s="123"/>
      <c r="N48" s="123"/>
      <c r="O48" s="175"/>
    </row>
    <row r="49" spans="1:22" x14ac:dyDescent="0.45">
      <c r="A49" s="78" t="s">
        <v>731</v>
      </c>
      <c r="B49" s="78"/>
      <c r="C49" s="78"/>
      <c r="D49" s="188"/>
      <c r="E49" s="111"/>
      <c r="F49" s="112"/>
      <c r="G49" s="112"/>
      <c r="H49" s="173">
        <v>10</v>
      </c>
      <c r="I49" s="113" t="s">
        <v>732</v>
      </c>
      <c r="J49" s="87">
        <v>20</v>
      </c>
      <c r="K49" s="119" t="s">
        <v>12</v>
      </c>
      <c r="L49" s="127"/>
      <c r="M49" s="127">
        <v>0.3</v>
      </c>
      <c r="N49" s="84">
        <f t="shared" ref="N49:N50" si="11">SUM(L49:M49)</f>
        <v>0.3</v>
      </c>
      <c r="O49" s="128"/>
    </row>
    <row r="50" spans="1:22" x14ac:dyDescent="0.45">
      <c r="A50" s="78"/>
      <c r="B50" s="78"/>
      <c r="C50" s="78"/>
      <c r="D50" s="188"/>
      <c r="E50" s="111"/>
      <c r="F50" s="112"/>
      <c r="G50" s="112"/>
      <c r="H50" s="176"/>
      <c r="I50" s="113" t="s">
        <v>733</v>
      </c>
      <c r="J50" s="87">
        <v>21</v>
      </c>
      <c r="K50" s="119" t="s">
        <v>734</v>
      </c>
      <c r="L50" s="116"/>
      <c r="M50" s="116">
        <v>0.3241</v>
      </c>
      <c r="N50" s="94">
        <f t="shared" si="11"/>
        <v>0.3241</v>
      </c>
      <c r="O50" s="63"/>
    </row>
    <row r="51" spans="1:22" x14ac:dyDescent="0.45">
      <c r="A51" s="189"/>
      <c r="B51" s="189"/>
      <c r="C51" s="189"/>
      <c r="D51" s="190"/>
      <c r="E51" s="191"/>
      <c r="F51" s="192"/>
      <c r="G51" s="192"/>
      <c r="H51" s="193"/>
      <c r="I51" s="194" t="s">
        <v>735</v>
      </c>
      <c r="J51" s="195"/>
      <c r="K51" s="194" t="s">
        <v>736</v>
      </c>
      <c r="L51" s="196"/>
      <c r="M51" s="196"/>
      <c r="N51" s="196"/>
      <c r="O51" s="197"/>
    </row>
    <row r="52" spans="1:22" x14ac:dyDescent="0.45">
      <c r="A52" s="64" t="s">
        <v>737</v>
      </c>
      <c r="B52" s="63" t="s">
        <v>738</v>
      </c>
      <c r="C52" s="99" t="s">
        <v>739</v>
      </c>
      <c r="D52" s="79">
        <v>15</v>
      </c>
      <c r="E52" s="198" t="s">
        <v>740</v>
      </c>
      <c r="F52" s="199" t="s">
        <v>741</v>
      </c>
      <c r="G52" s="199">
        <v>11</v>
      </c>
      <c r="H52" s="200"/>
      <c r="I52" s="168"/>
      <c r="J52" s="71" t="s">
        <v>742</v>
      </c>
      <c r="K52" s="72"/>
      <c r="L52" s="73">
        <f>SUM(L53:L64)</f>
        <v>20.3962</v>
      </c>
      <c r="M52" s="73">
        <f>SUM(M53:M64)</f>
        <v>4.8481999999999994</v>
      </c>
      <c r="N52" s="73">
        <f>SUM(L52:M52)</f>
        <v>25.244399999999999</v>
      </c>
      <c r="O52" s="74"/>
      <c r="P52" s="171">
        <v>19.2866</v>
      </c>
      <c r="Q52" s="171">
        <v>3.714</v>
      </c>
    </row>
    <row r="53" spans="1:22" x14ac:dyDescent="0.45">
      <c r="A53" s="78" t="s">
        <v>743</v>
      </c>
      <c r="B53" s="78" t="s">
        <v>744</v>
      </c>
      <c r="C53" s="201" t="s">
        <v>745</v>
      </c>
      <c r="D53" s="202"/>
      <c r="E53" s="130" t="s">
        <v>746</v>
      </c>
      <c r="F53" s="131"/>
      <c r="G53" s="131"/>
      <c r="H53" s="69">
        <v>11</v>
      </c>
      <c r="I53" s="113" t="s">
        <v>747</v>
      </c>
      <c r="J53" s="203">
        <v>22</v>
      </c>
      <c r="K53" s="119" t="s">
        <v>13</v>
      </c>
      <c r="L53" s="116"/>
      <c r="M53" s="116">
        <v>0.35</v>
      </c>
      <c r="N53" s="84">
        <f t="shared" ref="N53" si="12">SUM(L53:M53)</f>
        <v>0.35</v>
      </c>
      <c r="O53" s="64"/>
      <c r="P53" s="171">
        <f>SUM(P52+Q52)</f>
        <v>23.000599999999999</v>
      </c>
    </row>
    <row r="54" spans="1:22" x14ac:dyDescent="0.45">
      <c r="A54" s="78" t="s">
        <v>748</v>
      </c>
      <c r="B54" s="78" t="s">
        <v>749</v>
      </c>
      <c r="C54" s="201"/>
      <c r="D54" s="79">
        <v>16</v>
      </c>
      <c r="E54" s="130" t="s">
        <v>750</v>
      </c>
      <c r="F54" s="131" t="s">
        <v>751</v>
      </c>
      <c r="G54" s="131">
        <v>8</v>
      </c>
      <c r="H54" s="204"/>
      <c r="I54" s="121" t="s">
        <v>752</v>
      </c>
      <c r="J54" s="205"/>
      <c r="K54" s="139"/>
      <c r="L54" s="123"/>
      <c r="M54" s="123"/>
      <c r="N54" s="123"/>
      <c r="O54" s="175"/>
    </row>
    <row r="55" spans="1:22" x14ac:dyDescent="0.45">
      <c r="A55" s="78" t="s">
        <v>753</v>
      </c>
      <c r="B55" s="78"/>
      <c r="C55" s="78"/>
      <c r="D55" s="132"/>
      <c r="E55" s="130" t="s">
        <v>754</v>
      </c>
      <c r="F55" s="131"/>
      <c r="G55" s="131"/>
      <c r="H55" s="204">
        <v>12</v>
      </c>
      <c r="I55" s="206" t="s">
        <v>14</v>
      </c>
      <c r="J55" s="207">
        <v>23</v>
      </c>
      <c r="K55" s="208" t="s">
        <v>15</v>
      </c>
      <c r="L55" s="209"/>
      <c r="M55" s="209">
        <v>0.8</v>
      </c>
      <c r="N55" s="84">
        <f t="shared" ref="N55:N59" si="13">SUM(L55:M55)</f>
        <v>0.8</v>
      </c>
      <c r="O55" s="210"/>
      <c r="P55" s="177">
        <f>N52/$N$103*100</f>
        <v>28.003500936800101</v>
      </c>
    </row>
    <row r="56" spans="1:22" x14ac:dyDescent="0.45">
      <c r="A56" s="78" t="s">
        <v>755</v>
      </c>
      <c r="B56" s="78"/>
      <c r="C56" s="78"/>
      <c r="D56" s="79">
        <v>17</v>
      </c>
      <c r="E56" s="130" t="s">
        <v>756</v>
      </c>
      <c r="F56" s="131" t="s">
        <v>619</v>
      </c>
      <c r="G56" s="131">
        <v>55</v>
      </c>
      <c r="H56" s="69">
        <v>13</v>
      </c>
      <c r="I56" s="125" t="s">
        <v>757</v>
      </c>
      <c r="J56" s="211">
        <v>24</v>
      </c>
      <c r="K56" s="136" t="s">
        <v>16</v>
      </c>
      <c r="L56" s="127">
        <v>20.3962</v>
      </c>
      <c r="M56" s="127">
        <v>2.5981999999999998</v>
      </c>
      <c r="N56" s="84">
        <f t="shared" si="13"/>
        <v>22.994399999999999</v>
      </c>
      <c r="O56" s="128"/>
    </row>
    <row r="57" spans="1:22" x14ac:dyDescent="0.45">
      <c r="A57" s="78" t="s">
        <v>758</v>
      </c>
      <c r="B57" s="78"/>
      <c r="C57" s="78"/>
      <c r="D57" s="132"/>
      <c r="E57" s="130" t="s">
        <v>759</v>
      </c>
      <c r="F57" s="131"/>
      <c r="G57" s="131"/>
      <c r="H57" s="129"/>
      <c r="I57" s="113" t="s">
        <v>760</v>
      </c>
      <c r="J57" s="203">
        <v>25</v>
      </c>
      <c r="K57" s="119" t="s">
        <v>761</v>
      </c>
      <c r="L57" s="116"/>
      <c r="M57" s="116">
        <v>0.8</v>
      </c>
      <c r="N57" s="94">
        <f t="shared" si="13"/>
        <v>0.8</v>
      </c>
      <c r="O57" s="63"/>
    </row>
    <row r="58" spans="1:22" x14ac:dyDescent="0.45">
      <c r="A58" s="78" t="s">
        <v>762</v>
      </c>
      <c r="B58" s="78"/>
      <c r="C58" s="99"/>
      <c r="D58" s="79">
        <v>18</v>
      </c>
      <c r="E58" s="130" t="s">
        <v>763</v>
      </c>
      <c r="F58" s="131" t="s">
        <v>751</v>
      </c>
      <c r="G58" s="131">
        <v>5</v>
      </c>
      <c r="H58" s="129"/>
      <c r="I58" s="113" t="s">
        <v>764</v>
      </c>
      <c r="J58" s="203"/>
      <c r="K58" s="143" t="s">
        <v>749</v>
      </c>
      <c r="L58" s="116"/>
      <c r="M58" s="116"/>
      <c r="N58" s="116"/>
      <c r="O58" s="63"/>
    </row>
    <row r="59" spans="1:22" x14ac:dyDescent="0.45">
      <c r="A59" s="78" t="s">
        <v>765</v>
      </c>
      <c r="B59" s="78"/>
      <c r="C59" s="78"/>
      <c r="D59" s="202"/>
      <c r="E59" s="130" t="s">
        <v>766</v>
      </c>
      <c r="F59" s="131"/>
      <c r="G59" s="131"/>
      <c r="H59" s="129"/>
      <c r="I59" s="113" t="s">
        <v>767</v>
      </c>
      <c r="J59" s="203">
        <v>26</v>
      </c>
      <c r="K59" s="212" t="s">
        <v>768</v>
      </c>
      <c r="L59" s="116"/>
      <c r="M59" s="116">
        <v>0.3</v>
      </c>
      <c r="N59" s="94">
        <f t="shared" si="13"/>
        <v>0.3</v>
      </c>
      <c r="O59" s="63"/>
    </row>
    <row r="60" spans="1:22" x14ac:dyDescent="0.45">
      <c r="A60" s="78"/>
      <c r="B60" s="78"/>
      <c r="C60" s="78"/>
      <c r="D60" s="132"/>
      <c r="E60" s="130" t="s">
        <v>769</v>
      </c>
      <c r="F60" s="131"/>
      <c r="G60" s="131"/>
      <c r="H60" s="129"/>
      <c r="I60" s="113" t="s">
        <v>770</v>
      </c>
      <c r="J60" s="203"/>
      <c r="K60" s="212" t="s">
        <v>771</v>
      </c>
      <c r="L60" s="116"/>
      <c r="M60" s="116"/>
      <c r="N60" s="116"/>
      <c r="O60" s="63"/>
      <c r="T60" s="213" t="s">
        <v>772</v>
      </c>
      <c r="U60" s="213">
        <v>20487800</v>
      </c>
      <c r="V60" s="177" t="e">
        <f>U60/$U$63*100</f>
        <v>#REF!</v>
      </c>
    </row>
    <row r="61" spans="1:22" x14ac:dyDescent="0.45">
      <c r="A61" s="78"/>
      <c r="B61" s="78"/>
      <c r="C61" s="78"/>
      <c r="D61" s="79">
        <v>19</v>
      </c>
      <c r="E61" s="130" t="s">
        <v>773</v>
      </c>
      <c r="F61" s="131" t="s">
        <v>619</v>
      </c>
      <c r="G61" s="131">
        <v>70</v>
      </c>
      <c r="H61" s="129"/>
      <c r="I61" s="184" t="s">
        <v>774</v>
      </c>
      <c r="J61" s="87"/>
      <c r="K61" s="214"/>
      <c r="L61" s="116"/>
      <c r="M61" s="116"/>
      <c r="N61" s="116"/>
      <c r="O61" s="63"/>
      <c r="T61" s="213" t="s">
        <v>775</v>
      </c>
      <c r="U61" s="213">
        <f>[2]แบบฟอร์มภารกิจหลัก!G2659</f>
        <v>33108500</v>
      </c>
      <c r="V61" s="177" t="e">
        <f>U61/$U$63*100</f>
        <v>#REF!</v>
      </c>
    </row>
    <row r="62" spans="1:22" x14ac:dyDescent="0.45">
      <c r="A62" s="78"/>
      <c r="B62" s="78"/>
      <c r="C62" s="78"/>
      <c r="D62" s="132"/>
      <c r="E62" s="130" t="s">
        <v>776</v>
      </c>
      <c r="F62" s="131"/>
      <c r="G62" s="131"/>
      <c r="H62" s="129"/>
      <c r="I62" s="215"/>
      <c r="J62" s="87"/>
      <c r="K62" s="212"/>
      <c r="L62" s="116"/>
      <c r="M62" s="116"/>
      <c r="N62" s="116"/>
      <c r="O62" s="63"/>
      <c r="T62" s="213" t="s">
        <v>1</v>
      </c>
      <c r="U62" s="213" t="e">
        <f>#REF!</f>
        <v>#REF!</v>
      </c>
      <c r="V62" s="177" t="e">
        <f>U62/$U$63*100</f>
        <v>#REF!</v>
      </c>
    </row>
    <row r="63" spans="1:22" x14ac:dyDescent="0.45">
      <c r="A63" s="78"/>
      <c r="B63" s="78"/>
      <c r="C63" s="78"/>
      <c r="D63" s="79">
        <v>20</v>
      </c>
      <c r="E63" s="130" t="s">
        <v>777</v>
      </c>
      <c r="F63" s="131" t="s">
        <v>741</v>
      </c>
      <c r="G63" s="131">
        <v>2</v>
      </c>
      <c r="H63" s="129"/>
      <c r="I63" s="215"/>
      <c r="J63" s="87"/>
      <c r="K63" s="212"/>
      <c r="L63" s="116"/>
      <c r="M63" s="116"/>
      <c r="N63" s="116"/>
      <c r="O63" s="63"/>
      <c r="T63" s="213"/>
      <c r="U63" s="213" t="e">
        <f>SUM(U60:U62)</f>
        <v>#REF!</v>
      </c>
    </row>
    <row r="64" spans="1:22" x14ac:dyDescent="0.45">
      <c r="A64" s="189"/>
      <c r="B64" s="189"/>
      <c r="C64" s="189"/>
      <c r="D64" s="216"/>
      <c r="E64" s="217" t="s">
        <v>778</v>
      </c>
      <c r="F64" s="218"/>
      <c r="G64" s="218"/>
      <c r="H64" s="219"/>
      <c r="I64" s="220"/>
      <c r="J64" s="195"/>
      <c r="K64" s="221"/>
      <c r="L64" s="196"/>
      <c r="M64" s="196"/>
      <c r="N64" s="196"/>
      <c r="O64" s="197"/>
    </row>
    <row r="65" spans="1:17" x14ac:dyDescent="0.45">
      <c r="A65" s="63" t="s">
        <v>779</v>
      </c>
      <c r="B65" s="64" t="s">
        <v>780</v>
      </c>
      <c r="C65" s="64" t="s">
        <v>781</v>
      </c>
      <c r="D65" s="102">
        <v>21</v>
      </c>
      <c r="E65" s="111" t="s">
        <v>782</v>
      </c>
      <c r="F65" s="112" t="s">
        <v>619</v>
      </c>
      <c r="G65" s="112">
        <v>40</v>
      </c>
      <c r="H65" s="200"/>
      <c r="I65" s="105"/>
      <c r="J65" s="71" t="s">
        <v>783</v>
      </c>
      <c r="K65" s="72"/>
      <c r="L65" s="73">
        <f>SUM(L66:L84)</f>
        <v>12.590300000000001</v>
      </c>
      <c r="M65" s="73">
        <f>SUM(M66:M84)</f>
        <v>2.4241000000000001</v>
      </c>
      <c r="N65" s="73">
        <f>SUM(L65:M65)</f>
        <v>15.014400000000002</v>
      </c>
      <c r="O65" s="74"/>
      <c r="P65" s="171">
        <v>11.553000000000001</v>
      </c>
      <c r="Q65" s="171">
        <v>1.857</v>
      </c>
    </row>
    <row r="66" spans="1:17" x14ac:dyDescent="0.45">
      <c r="A66" s="78" t="s">
        <v>784</v>
      </c>
      <c r="B66" s="78" t="s">
        <v>785</v>
      </c>
      <c r="C66" s="78" t="s">
        <v>771</v>
      </c>
      <c r="D66" s="118"/>
      <c r="E66" s="111" t="s">
        <v>786</v>
      </c>
      <c r="F66" s="112"/>
      <c r="G66" s="112"/>
      <c r="H66" s="69">
        <v>14</v>
      </c>
      <c r="I66" s="113" t="s">
        <v>787</v>
      </c>
      <c r="J66" s="87">
        <v>27</v>
      </c>
      <c r="K66" s="119" t="s">
        <v>788</v>
      </c>
      <c r="L66" s="116">
        <v>2.0592000000000001</v>
      </c>
      <c r="M66" s="116">
        <v>0.72409999999999997</v>
      </c>
      <c r="N66" s="84">
        <f t="shared" ref="N66" si="14">SUM(L66:M66)</f>
        <v>2.7833000000000001</v>
      </c>
      <c r="O66" s="63" t="s">
        <v>789</v>
      </c>
      <c r="P66" s="171">
        <f>P65+Q65</f>
        <v>13.41</v>
      </c>
    </row>
    <row r="67" spans="1:17" x14ac:dyDescent="0.45">
      <c r="A67" s="78" t="s">
        <v>790</v>
      </c>
      <c r="B67" s="78" t="s">
        <v>791</v>
      </c>
      <c r="C67" s="78" t="s">
        <v>792</v>
      </c>
      <c r="D67" s="118"/>
      <c r="E67" s="111" t="s">
        <v>793</v>
      </c>
      <c r="F67" s="112"/>
      <c r="G67" s="112"/>
      <c r="H67" s="69"/>
      <c r="I67" s="113" t="s">
        <v>794</v>
      </c>
      <c r="J67" s="87"/>
      <c r="K67" s="119" t="s">
        <v>795</v>
      </c>
      <c r="L67" s="116"/>
      <c r="M67" s="116"/>
      <c r="N67" s="116"/>
      <c r="O67" s="63"/>
      <c r="P67" s="171"/>
    </row>
    <row r="68" spans="1:17" x14ac:dyDescent="0.45">
      <c r="A68" s="78" t="s">
        <v>796</v>
      </c>
      <c r="B68" s="78" t="s">
        <v>797</v>
      </c>
      <c r="C68" s="78"/>
      <c r="D68" s="110"/>
      <c r="E68" s="111" t="s">
        <v>798</v>
      </c>
      <c r="F68" s="112"/>
      <c r="G68" s="112"/>
      <c r="H68" s="129"/>
      <c r="I68" s="113" t="s">
        <v>799</v>
      </c>
      <c r="J68" s="87">
        <v>28</v>
      </c>
      <c r="K68" s="119" t="s">
        <v>17</v>
      </c>
      <c r="L68" s="116">
        <v>1</v>
      </c>
      <c r="M68" s="116"/>
      <c r="N68" s="94">
        <f t="shared" ref="N68:N71" si="15">SUM(L68:M68)</f>
        <v>1</v>
      </c>
      <c r="O68" s="63" t="s">
        <v>789</v>
      </c>
      <c r="P68" s="177">
        <f>N65/$N$103*100</f>
        <v>16.655407316691683</v>
      </c>
    </row>
    <row r="69" spans="1:17" s="155" customFormat="1" x14ac:dyDescent="0.45">
      <c r="A69" s="222" t="s">
        <v>800</v>
      </c>
      <c r="B69" s="98"/>
      <c r="C69" s="98"/>
      <c r="D69" s="223">
        <v>22</v>
      </c>
      <c r="E69" s="224" t="s">
        <v>801</v>
      </c>
      <c r="F69" s="225" t="s">
        <v>802</v>
      </c>
      <c r="G69" s="225">
        <v>8</v>
      </c>
      <c r="H69" s="150"/>
      <c r="I69" s="226" t="s">
        <v>803</v>
      </c>
      <c r="J69" s="152">
        <v>29</v>
      </c>
      <c r="K69" s="153" t="s">
        <v>18</v>
      </c>
      <c r="L69" s="154">
        <v>2.4438</v>
      </c>
      <c r="M69" s="154"/>
      <c r="N69" s="94">
        <f t="shared" si="15"/>
        <v>2.4438</v>
      </c>
      <c r="O69" s="98" t="s">
        <v>789</v>
      </c>
    </row>
    <row r="70" spans="1:17" x14ac:dyDescent="0.45">
      <c r="A70" s="78" t="s">
        <v>804</v>
      </c>
      <c r="B70" s="78"/>
      <c r="C70" s="63"/>
      <c r="D70" s="79">
        <v>23</v>
      </c>
      <c r="E70" s="130" t="s">
        <v>805</v>
      </c>
      <c r="F70" s="131" t="s">
        <v>806</v>
      </c>
      <c r="G70" s="131">
        <v>25</v>
      </c>
      <c r="H70" s="69"/>
      <c r="I70" s="113"/>
      <c r="J70" s="87">
        <v>30</v>
      </c>
      <c r="K70" s="119" t="s">
        <v>19</v>
      </c>
      <c r="L70" s="116">
        <v>1.62</v>
      </c>
      <c r="M70" s="116"/>
      <c r="N70" s="94">
        <f t="shared" si="15"/>
        <v>1.62</v>
      </c>
      <c r="O70" s="63" t="s">
        <v>789</v>
      </c>
    </row>
    <row r="71" spans="1:17" x14ac:dyDescent="0.45">
      <c r="A71" s="63" t="s">
        <v>807</v>
      </c>
      <c r="B71" s="78"/>
      <c r="C71" s="63"/>
      <c r="D71" s="79">
        <v>24</v>
      </c>
      <c r="E71" s="130" t="s">
        <v>808</v>
      </c>
      <c r="F71" s="131" t="s">
        <v>809</v>
      </c>
      <c r="G71" s="131">
        <v>1</v>
      </c>
      <c r="H71" s="69"/>
      <c r="I71" s="113"/>
      <c r="J71" s="100">
        <v>31</v>
      </c>
      <c r="K71" s="227" t="s">
        <v>810</v>
      </c>
      <c r="L71" s="144">
        <v>1.5672999999999999</v>
      </c>
      <c r="M71" s="144"/>
      <c r="N71" s="94">
        <f t="shared" si="15"/>
        <v>1.5672999999999999</v>
      </c>
      <c r="O71" s="228" t="s">
        <v>811</v>
      </c>
    </row>
    <row r="72" spans="1:17" x14ac:dyDescent="0.45">
      <c r="A72" s="78" t="s">
        <v>812</v>
      </c>
      <c r="B72" s="78"/>
      <c r="C72" s="63"/>
      <c r="D72" s="79">
        <v>25</v>
      </c>
      <c r="E72" s="130" t="s">
        <v>813</v>
      </c>
      <c r="F72" s="131" t="s">
        <v>809</v>
      </c>
      <c r="G72" s="131">
        <v>1</v>
      </c>
      <c r="H72" s="69"/>
      <c r="I72" s="113"/>
      <c r="J72" s="87"/>
      <c r="K72" s="229" t="s">
        <v>814</v>
      </c>
      <c r="L72" s="116"/>
      <c r="M72" s="116"/>
      <c r="N72" s="116"/>
      <c r="O72" s="63"/>
    </row>
    <row r="73" spans="1:17" x14ac:dyDescent="0.45">
      <c r="A73" s="78" t="s">
        <v>815</v>
      </c>
      <c r="B73" s="78"/>
      <c r="C73" s="78"/>
      <c r="D73" s="79"/>
      <c r="E73" s="130"/>
      <c r="F73" s="131"/>
      <c r="G73" s="131"/>
      <c r="H73" s="69"/>
      <c r="I73" s="113"/>
      <c r="J73" s="87">
        <v>32</v>
      </c>
      <c r="K73" s="230" t="s">
        <v>816</v>
      </c>
      <c r="L73" s="116">
        <v>1</v>
      </c>
      <c r="M73" s="116"/>
      <c r="N73" s="94">
        <f t="shared" ref="N73" si="16">SUM(L73:M73)</f>
        <v>1</v>
      </c>
      <c r="O73" s="63" t="s">
        <v>789</v>
      </c>
    </row>
    <row r="74" spans="1:17" x14ac:dyDescent="0.45">
      <c r="A74" s="78" t="s">
        <v>817</v>
      </c>
      <c r="B74" s="78"/>
      <c r="C74" s="78"/>
      <c r="D74" s="79"/>
      <c r="E74" s="130"/>
      <c r="F74" s="131"/>
      <c r="G74" s="131"/>
      <c r="H74" s="69"/>
      <c r="I74" s="113"/>
      <c r="J74" s="87"/>
      <c r="K74" s="119" t="s">
        <v>818</v>
      </c>
      <c r="L74" s="116"/>
      <c r="M74" s="116"/>
      <c r="N74" s="116"/>
      <c r="O74" s="63"/>
    </row>
    <row r="75" spans="1:17" x14ac:dyDescent="0.45">
      <c r="A75" s="78" t="s">
        <v>819</v>
      </c>
      <c r="B75" s="78"/>
      <c r="C75" s="78"/>
      <c r="D75" s="79"/>
      <c r="E75" s="130"/>
      <c r="F75" s="131"/>
      <c r="G75" s="131"/>
      <c r="H75" s="69"/>
      <c r="I75" s="113"/>
      <c r="J75" s="87">
        <v>33</v>
      </c>
      <c r="K75" s="119" t="s">
        <v>820</v>
      </c>
      <c r="L75" s="116">
        <v>0.8</v>
      </c>
      <c r="M75" s="116"/>
      <c r="N75" s="94">
        <f t="shared" ref="N75" si="17">SUM(L75:M75)</f>
        <v>0.8</v>
      </c>
      <c r="O75" s="63" t="s">
        <v>789</v>
      </c>
    </row>
    <row r="76" spans="1:17" x14ac:dyDescent="0.45">
      <c r="A76" s="63" t="s">
        <v>821</v>
      </c>
      <c r="B76" s="78"/>
      <c r="C76" s="78"/>
      <c r="D76" s="110"/>
      <c r="E76" s="111"/>
      <c r="F76" s="112"/>
      <c r="G76" s="112"/>
      <c r="H76" s="204"/>
      <c r="I76" s="121"/>
      <c r="J76" s="122"/>
      <c r="K76" s="139" t="s">
        <v>822</v>
      </c>
      <c r="L76" s="123"/>
      <c r="M76" s="123"/>
      <c r="N76" s="123"/>
      <c r="O76" s="175"/>
    </row>
    <row r="77" spans="1:17" x14ac:dyDescent="0.45">
      <c r="A77" s="78" t="s">
        <v>823</v>
      </c>
      <c r="B77" s="78"/>
      <c r="C77" s="78"/>
      <c r="D77" s="110"/>
      <c r="E77" s="111"/>
      <c r="F77" s="112"/>
      <c r="G77" s="112"/>
      <c r="H77" s="69">
        <v>15</v>
      </c>
      <c r="I77" s="113" t="s">
        <v>824</v>
      </c>
      <c r="J77" s="87">
        <v>34</v>
      </c>
      <c r="K77" s="119" t="s">
        <v>825</v>
      </c>
      <c r="L77" s="116">
        <v>0.5</v>
      </c>
      <c r="M77" s="116"/>
      <c r="N77" s="84">
        <f t="shared" ref="N77" si="18">SUM(L77:M77)</f>
        <v>0.5</v>
      </c>
      <c r="O77" s="63" t="s">
        <v>789</v>
      </c>
    </row>
    <row r="78" spans="1:17" x14ac:dyDescent="0.45">
      <c r="A78" s="78" t="s">
        <v>826</v>
      </c>
      <c r="B78" s="78"/>
      <c r="C78" s="63"/>
      <c r="D78" s="118"/>
      <c r="E78" s="111"/>
      <c r="F78" s="112"/>
      <c r="G78" s="112"/>
      <c r="H78" s="129"/>
      <c r="I78" s="113" t="s">
        <v>827</v>
      </c>
      <c r="J78" s="87"/>
      <c r="K78" s="113" t="s">
        <v>828</v>
      </c>
      <c r="L78" s="116"/>
      <c r="M78" s="116"/>
      <c r="N78" s="116"/>
      <c r="O78" s="63"/>
    </row>
    <row r="79" spans="1:17" x14ac:dyDescent="0.45">
      <c r="A79" s="78" t="s">
        <v>829</v>
      </c>
      <c r="B79" s="78"/>
      <c r="C79" s="78"/>
      <c r="D79" s="118"/>
      <c r="E79" s="111"/>
      <c r="F79" s="112"/>
      <c r="G79" s="112"/>
      <c r="H79" s="138"/>
      <c r="I79" s="121" t="s">
        <v>830</v>
      </c>
      <c r="J79" s="122"/>
      <c r="K79" s="231"/>
      <c r="L79" s="123"/>
      <c r="M79" s="123"/>
      <c r="N79" s="256">
        <f t="shared" ref="N79:N80" si="19">SUM(L79:M79)</f>
        <v>0</v>
      </c>
      <c r="O79" s="63" t="s">
        <v>789</v>
      </c>
    </row>
    <row r="80" spans="1:17" x14ac:dyDescent="0.45">
      <c r="A80" s="78" t="s">
        <v>831</v>
      </c>
      <c r="B80" s="78"/>
      <c r="C80" s="78"/>
      <c r="D80" s="188"/>
      <c r="E80" s="111"/>
      <c r="F80" s="112"/>
      <c r="G80" s="112"/>
      <c r="H80" s="173">
        <v>16</v>
      </c>
      <c r="I80" s="113" t="s">
        <v>832</v>
      </c>
      <c r="J80" s="87">
        <v>35</v>
      </c>
      <c r="K80" s="119" t="s">
        <v>833</v>
      </c>
      <c r="L80" s="116">
        <v>0.5</v>
      </c>
      <c r="M80" s="116"/>
      <c r="N80" s="84">
        <f t="shared" si="19"/>
        <v>0.5</v>
      </c>
      <c r="O80" s="128" t="s">
        <v>789</v>
      </c>
    </row>
    <row r="81" spans="1:17" x14ac:dyDescent="0.45">
      <c r="A81" s="78" t="s">
        <v>834</v>
      </c>
      <c r="B81" s="78"/>
      <c r="C81" s="78"/>
      <c r="D81" s="188"/>
      <c r="E81" s="111"/>
      <c r="F81" s="112"/>
      <c r="G81" s="112"/>
      <c r="H81" s="186"/>
      <c r="I81" s="121" t="s">
        <v>835</v>
      </c>
      <c r="J81" s="122"/>
      <c r="K81" s="121" t="s">
        <v>836</v>
      </c>
      <c r="L81" s="123"/>
      <c r="M81" s="123"/>
      <c r="N81" s="123"/>
      <c r="O81" s="175"/>
    </row>
    <row r="82" spans="1:17" x14ac:dyDescent="0.45">
      <c r="A82" s="78" t="s">
        <v>837</v>
      </c>
      <c r="B82" s="78"/>
      <c r="C82" s="78"/>
      <c r="D82" s="188"/>
      <c r="E82" s="111"/>
      <c r="F82" s="112"/>
      <c r="G82" s="112"/>
      <c r="H82" s="173">
        <v>17</v>
      </c>
      <c r="I82" s="113" t="s">
        <v>838</v>
      </c>
      <c r="J82" s="87">
        <v>36</v>
      </c>
      <c r="K82" s="119" t="s">
        <v>22</v>
      </c>
      <c r="L82" s="116"/>
      <c r="M82" s="116">
        <v>0.5</v>
      </c>
      <c r="N82" s="84">
        <f t="shared" ref="N82:N84" si="20">SUM(L82:M82)</f>
        <v>0.5</v>
      </c>
      <c r="O82" s="63" t="s">
        <v>789</v>
      </c>
    </row>
    <row r="83" spans="1:17" x14ac:dyDescent="0.45">
      <c r="A83" s="78"/>
      <c r="B83" s="78"/>
      <c r="C83" s="78"/>
      <c r="D83" s="188"/>
      <c r="E83" s="215"/>
      <c r="F83" s="185"/>
      <c r="G83" s="185"/>
      <c r="H83" s="181"/>
      <c r="I83" s="113" t="s">
        <v>839</v>
      </c>
      <c r="J83" s="87">
        <v>37</v>
      </c>
      <c r="K83" s="143" t="s">
        <v>23</v>
      </c>
      <c r="L83" s="116">
        <v>1.1000000000000001</v>
      </c>
      <c r="M83" s="116"/>
      <c r="N83" s="256">
        <f t="shared" si="20"/>
        <v>1.1000000000000001</v>
      </c>
      <c r="O83" s="63" t="s">
        <v>789</v>
      </c>
    </row>
    <row r="84" spans="1:17" x14ac:dyDescent="0.45">
      <c r="A84" s="78"/>
      <c r="B84" s="78"/>
      <c r="C84" s="78"/>
      <c r="D84" s="188"/>
      <c r="E84" s="215"/>
      <c r="F84" s="185"/>
      <c r="G84" s="185"/>
      <c r="H84" s="181"/>
      <c r="I84" s="184" t="s">
        <v>840</v>
      </c>
      <c r="J84" s="87">
        <v>38</v>
      </c>
      <c r="K84" s="143" t="s">
        <v>24</v>
      </c>
      <c r="L84" s="116"/>
      <c r="M84" s="116">
        <v>1.2</v>
      </c>
      <c r="N84" s="84">
        <f t="shared" si="20"/>
        <v>1.2</v>
      </c>
      <c r="O84" s="63" t="s">
        <v>789</v>
      </c>
    </row>
    <row r="85" spans="1:17" x14ac:dyDescent="0.45">
      <c r="A85" s="189"/>
      <c r="B85" s="189"/>
      <c r="C85" s="189"/>
      <c r="D85" s="232"/>
      <c r="E85" s="220"/>
      <c r="F85" s="233"/>
      <c r="G85" s="233"/>
      <c r="H85" s="193"/>
      <c r="I85" s="234"/>
      <c r="J85" s="195"/>
      <c r="K85" s="235"/>
      <c r="L85" s="196"/>
      <c r="M85" s="196"/>
      <c r="N85" s="196"/>
      <c r="O85" s="197"/>
    </row>
    <row r="86" spans="1:17" x14ac:dyDescent="0.45">
      <c r="A86" s="78"/>
      <c r="B86" s="64" t="s">
        <v>841</v>
      </c>
      <c r="C86" s="64" t="s">
        <v>842</v>
      </c>
      <c r="D86" s="172">
        <v>26</v>
      </c>
      <c r="E86" s="198" t="s">
        <v>843</v>
      </c>
      <c r="F86" s="199" t="s">
        <v>844</v>
      </c>
      <c r="G86" s="199">
        <v>5</v>
      </c>
      <c r="H86" s="236"/>
      <c r="I86" s="105"/>
      <c r="J86" s="169" t="s">
        <v>845</v>
      </c>
      <c r="K86" s="170"/>
      <c r="L86" s="73">
        <f>SUM(L87:L102)</f>
        <v>0</v>
      </c>
      <c r="M86" s="73">
        <f>SUM(M87:M102)</f>
        <v>9.6964000000000006</v>
      </c>
      <c r="N86" s="73">
        <f>SUM(L86:M86)</f>
        <v>9.6964000000000006</v>
      </c>
      <c r="O86" s="74"/>
      <c r="P86" s="50">
        <v>5.3712</v>
      </c>
      <c r="Q86" s="171">
        <v>7.4279999999999999</v>
      </c>
    </row>
    <row r="87" spans="1:17" x14ac:dyDescent="0.45">
      <c r="A87" s="78"/>
      <c r="B87" s="78" t="s">
        <v>846</v>
      </c>
      <c r="C87" s="78" t="s">
        <v>847</v>
      </c>
      <c r="D87" s="188"/>
      <c r="E87" s="111"/>
      <c r="F87" s="112"/>
      <c r="G87" s="112"/>
      <c r="H87" s="173">
        <v>18</v>
      </c>
      <c r="I87" s="113" t="s">
        <v>848</v>
      </c>
      <c r="J87" s="87">
        <v>39</v>
      </c>
      <c r="K87" s="119" t="s">
        <v>849</v>
      </c>
      <c r="L87" s="237"/>
      <c r="M87" s="237">
        <v>0.5</v>
      </c>
      <c r="N87" s="84">
        <f t="shared" ref="N87" si="21">SUM(L87:M87)</f>
        <v>0.5</v>
      </c>
      <c r="O87" s="63"/>
      <c r="P87" s="171">
        <f>P86+Q86</f>
        <v>12.799199999999999</v>
      </c>
    </row>
    <row r="88" spans="1:17" x14ac:dyDescent="0.45">
      <c r="A88" s="78"/>
      <c r="B88" s="78" t="s">
        <v>850</v>
      </c>
      <c r="C88" s="78"/>
      <c r="D88" s="183">
        <v>27</v>
      </c>
      <c r="E88" s="111" t="s">
        <v>851</v>
      </c>
      <c r="F88" s="112" t="s">
        <v>852</v>
      </c>
      <c r="G88" s="112">
        <v>3</v>
      </c>
      <c r="H88" s="181"/>
      <c r="I88" s="113" t="s">
        <v>853</v>
      </c>
      <c r="J88" s="87"/>
      <c r="K88" s="113" t="s">
        <v>854</v>
      </c>
      <c r="L88" s="237"/>
      <c r="M88" s="237"/>
      <c r="N88" s="116"/>
      <c r="O88" s="63"/>
    </row>
    <row r="89" spans="1:17" x14ac:dyDescent="0.45">
      <c r="A89" s="78"/>
      <c r="B89" s="78" t="s">
        <v>855</v>
      </c>
      <c r="C89" s="78"/>
      <c r="D89" s="188"/>
      <c r="E89" s="111" t="s">
        <v>856</v>
      </c>
      <c r="F89" s="112"/>
      <c r="G89" s="112"/>
      <c r="H89" s="181"/>
      <c r="I89" s="113" t="s">
        <v>857</v>
      </c>
      <c r="J89" s="87">
        <v>40</v>
      </c>
      <c r="K89" s="119" t="s">
        <v>25</v>
      </c>
      <c r="L89" s="237"/>
      <c r="M89" s="237">
        <v>2</v>
      </c>
      <c r="N89" s="84">
        <f t="shared" ref="N89" si="22">SUM(L89:M89)</f>
        <v>2</v>
      </c>
      <c r="O89" s="63"/>
      <c r="P89" s="177">
        <f>N86/$N$103*100</f>
        <v>10.756173507137763</v>
      </c>
    </row>
    <row r="90" spans="1:17" x14ac:dyDescent="0.45">
      <c r="A90" s="78"/>
      <c r="B90" s="63"/>
      <c r="C90" s="78"/>
      <c r="D90" s="183">
        <v>28</v>
      </c>
      <c r="E90" s="111" t="s">
        <v>858</v>
      </c>
      <c r="F90" s="112" t="s">
        <v>859</v>
      </c>
      <c r="G90" s="112">
        <v>4</v>
      </c>
      <c r="H90" s="181"/>
      <c r="I90" s="113" t="s">
        <v>860</v>
      </c>
      <c r="J90" s="87"/>
      <c r="K90" s="119"/>
      <c r="L90" s="237"/>
      <c r="M90" s="237"/>
      <c r="N90" s="116"/>
      <c r="O90" s="63"/>
    </row>
    <row r="91" spans="1:17" x14ac:dyDescent="0.45">
      <c r="A91" s="78"/>
      <c r="B91" s="63"/>
      <c r="C91" s="78"/>
      <c r="D91" s="183"/>
      <c r="E91" s="111" t="s">
        <v>861</v>
      </c>
      <c r="F91" s="112"/>
      <c r="G91" s="112"/>
      <c r="H91" s="181"/>
      <c r="I91" s="113" t="s">
        <v>862</v>
      </c>
      <c r="J91" s="87"/>
      <c r="K91" s="119"/>
      <c r="L91" s="237"/>
      <c r="M91" s="237"/>
      <c r="N91" s="116"/>
      <c r="O91" s="63"/>
    </row>
    <row r="92" spans="1:17" x14ac:dyDescent="0.45">
      <c r="A92" s="78"/>
      <c r="B92" s="63"/>
      <c r="C92" s="78"/>
      <c r="D92" s="183">
        <v>29</v>
      </c>
      <c r="E92" s="111" t="s">
        <v>863</v>
      </c>
      <c r="F92" s="112" t="s">
        <v>852</v>
      </c>
      <c r="G92" s="112" t="s">
        <v>864</v>
      </c>
      <c r="H92" s="186"/>
      <c r="I92" s="121" t="s">
        <v>865</v>
      </c>
      <c r="J92" s="122"/>
      <c r="K92" s="139"/>
      <c r="L92" s="238"/>
      <c r="M92" s="238"/>
      <c r="N92" s="123"/>
      <c r="O92" s="175"/>
    </row>
    <row r="93" spans="1:17" x14ac:dyDescent="0.45">
      <c r="A93" s="78"/>
      <c r="B93" s="63"/>
      <c r="C93" s="78"/>
      <c r="D93" s="188"/>
      <c r="E93" s="111" t="s">
        <v>866</v>
      </c>
      <c r="F93" s="112"/>
      <c r="G93" s="112"/>
      <c r="H93" s="173">
        <v>19</v>
      </c>
      <c r="I93" s="113" t="s">
        <v>867</v>
      </c>
      <c r="J93" s="87">
        <v>41</v>
      </c>
      <c r="K93" s="119" t="s">
        <v>26</v>
      </c>
      <c r="L93" s="116"/>
      <c r="M93" s="116">
        <v>0.8</v>
      </c>
      <c r="N93" s="84">
        <f t="shared" ref="N93:N95" si="23">SUM(L93:M93)</f>
        <v>0.8</v>
      </c>
      <c r="O93" s="63" t="s">
        <v>868</v>
      </c>
    </row>
    <row r="94" spans="1:17" x14ac:dyDescent="0.45">
      <c r="A94" s="78"/>
      <c r="B94" s="63"/>
      <c r="C94" s="78"/>
      <c r="D94" s="183">
        <v>30</v>
      </c>
      <c r="E94" s="111" t="s">
        <v>869</v>
      </c>
      <c r="F94" s="112" t="s">
        <v>852</v>
      </c>
      <c r="G94" s="112">
        <v>3</v>
      </c>
      <c r="H94" s="186"/>
      <c r="I94" s="121" t="s">
        <v>870</v>
      </c>
      <c r="J94" s="122">
        <v>42</v>
      </c>
      <c r="K94" s="139" t="s">
        <v>27</v>
      </c>
      <c r="L94" s="238"/>
      <c r="M94" s="238">
        <v>0.8</v>
      </c>
      <c r="N94" s="256">
        <f t="shared" si="23"/>
        <v>0.8</v>
      </c>
      <c r="O94" s="63" t="s">
        <v>868</v>
      </c>
    </row>
    <row r="95" spans="1:17" x14ac:dyDescent="0.45">
      <c r="A95" s="78"/>
      <c r="B95" s="63"/>
      <c r="C95" s="78"/>
      <c r="D95" s="188"/>
      <c r="E95" s="111" t="s">
        <v>871</v>
      </c>
      <c r="F95" s="112"/>
      <c r="G95" s="112"/>
      <c r="H95" s="173">
        <v>20</v>
      </c>
      <c r="I95" s="113" t="s">
        <v>872</v>
      </c>
      <c r="J95" s="87">
        <v>43</v>
      </c>
      <c r="K95" s="119" t="s">
        <v>28</v>
      </c>
      <c r="L95" s="237"/>
      <c r="M95" s="237">
        <v>2</v>
      </c>
      <c r="N95" s="84">
        <f t="shared" si="23"/>
        <v>2</v>
      </c>
      <c r="O95" s="128"/>
    </row>
    <row r="96" spans="1:17" x14ac:dyDescent="0.45">
      <c r="A96" s="78"/>
      <c r="B96" s="63"/>
      <c r="C96" s="78"/>
      <c r="D96" s="188"/>
      <c r="E96" s="111" t="s">
        <v>873</v>
      </c>
      <c r="F96" s="112"/>
      <c r="G96" s="112"/>
      <c r="H96" s="173"/>
      <c r="I96" s="113" t="s">
        <v>874</v>
      </c>
      <c r="J96" s="87"/>
      <c r="K96" s="119"/>
      <c r="L96" s="237"/>
      <c r="M96" s="237"/>
      <c r="N96" s="116"/>
      <c r="O96" s="63"/>
    </row>
    <row r="97" spans="1:15" x14ac:dyDescent="0.45">
      <c r="A97" s="78"/>
      <c r="B97" s="63"/>
      <c r="C97" s="78"/>
      <c r="D97" s="188"/>
      <c r="E97" s="111"/>
      <c r="F97" s="112"/>
      <c r="G97" s="112"/>
      <c r="H97" s="173"/>
      <c r="I97" s="113" t="s">
        <v>875</v>
      </c>
      <c r="J97" s="87"/>
      <c r="K97" s="119"/>
      <c r="L97" s="237"/>
      <c r="M97" s="237"/>
      <c r="N97" s="116"/>
      <c r="O97" s="63"/>
    </row>
    <row r="98" spans="1:15" x14ac:dyDescent="0.45">
      <c r="A98" s="78"/>
      <c r="B98" s="63"/>
      <c r="C98" s="78"/>
      <c r="D98" s="183"/>
      <c r="E98" s="111"/>
      <c r="F98" s="112"/>
      <c r="G98" s="112"/>
      <c r="H98" s="186"/>
      <c r="I98" s="121" t="s">
        <v>876</v>
      </c>
      <c r="J98" s="122"/>
      <c r="K98" s="139"/>
      <c r="L98" s="238"/>
      <c r="M98" s="238"/>
      <c r="N98" s="123"/>
      <c r="O98" s="175"/>
    </row>
    <row r="99" spans="1:15" x14ac:dyDescent="0.45">
      <c r="A99" s="78"/>
      <c r="B99" s="63"/>
      <c r="C99" s="78"/>
      <c r="D99" s="183"/>
      <c r="E99" s="111"/>
      <c r="F99" s="112"/>
      <c r="G99" s="112"/>
      <c r="H99" s="239">
        <v>21</v>
      </c>
      <c r="I99" s="125" t="s">
        <v>877</v>
      </c>
      <c r="J99" s="126">
        <v>44</v>
      </c>
      <c r="K99" s="136" t="s">
        <v>29</v>
      </c>
      <c r="L99" s="240"/>
      <c r="M99" s="240">
        <v>2.5964</v>
      </c>
      <c r="N99" s="84">
        <f t="shared" ref="N99" si="24">SUM(L99:M99)</f>
        <v>2.5964</v>
      </c>
      <c r="O99" s="63" t="s">
        <v>878</v>
      </c>
    </row>
    <row r="100" spans="1:15" x14ac:dyDescent="0.45">
      <c r="A100" s="78"/>
      <c r="B100" s="63"/>
      <c r="C100" s="78"/>
      <c r="D100" s="188"/>
      <c r="E100" s="215"/>
      <c r="F100" s="185"/>
      <c r="G100" s="185"/>
      <c r="H100" s="181"/>
      <c r="I100" s="121" t="s">
        <v>879</v>
      </c>
      <c r="J100" s="122"/>
      <c r="K100" s="139"/>
      <c r="L100" s="238"/>
      <c r="M100" s="238"/>
      <c r="N100" s="123"/>
      <c r="O100" s="175"/>
    </row>
    <row r="101" spans="1:15" x14ac:dyDescent="0.45">
      <c r="A101" s="78"/>
      <c r="B101" s="63"/>
      <c r="C101" s="78"/>
      <c r="D101" s="188"/>
      <c r="E101" s="184"/>
      <c r="F101" s="185"/>
      <c r="G101" s="185"/>
      <c r="H101" s="239">
        <v>23</v>
      </c>
      <c r="I101" s="113" t="s">
        <v>880</v>
      </c>
      <c r="J101" s="126">
        <v>45</v>
      </c>
      <c r="K101" s="136" t="s">
        <v>881</v>
      </c>
      <c r="L101" s="240"/>
      <c r="M101" s="240">
        <v>1</v>
      </c>
      <c r="N101" s="84">
        <f t="shared" ref="N101" si="25">SUM(L101:M101)</f>
        <v>1</v>
      </c>
      <c r="O101" s="63"/>
    </row>
    <row r="102" spans="1:15" x14ac:dyDescent="0.45">
      <c r="A102" s="78"/>
      <c r="B102" s="63"/>
      <c r="C102" s="78"/>
      <c r="D102" s="188"/>
      <c r="E102" s="184"/>
      <c r="F102" s="185"/>
      <c r="G102" s="185"/>
      <c r="H102" s="176"/>
      <c r="I102" s="184" t="s">
        <v>882</v>
      </c>
      <c r="J102" s="87"/>
      <c r="K102" s="143" t="s">
        <v>883</v>
      </c>
      <c r="L102" s="237"/>
      <c r="M102" s="237"/>
      <c r="N102" s="116"/>
      <c r="O102" s="63"/>
    </row>
    <row r="103" spans="1:15" s="249" customFormat="1" x14ac:dyDescent="0.45">
      <c r="A103" s="241"/>
      <c r="B103" s="242"/>
      <c r="C103" s="241"/>
      <c r="D103" s="243"/>
      <c r="E103" s="244"/>
      <c r="F103" s="245"/>
      <c r="G103" s="245"/>
      <c r="H103" s="246"/>
      <c r="I103" s="244"/>
      <c r="J103" s="334" t="s">
        <v>884</v>
      </c>
      <c r="K103" s="335"/>
      <c r="L103" s="247">
        <f>SUM(L10,L23,L52,L65,L42,L86)</f>
        <v>41.665100000000002</v>
      </c>
      <c r="M103" s="247">
        <f>SUM(M10,M23,M52,M65,M42,M86)</f>
        <v>48.482200000000006</v>
      </c>
      <c r="N103" s="247">
        <f>SUM(L103:M103)</f>
        <v>90.147300000000001</v>
      </c>
      <c r="O103" s="248"/>
    </row>
    <row r="104" spans="1:15" x14ac:dyDescent="0.45">
      <c r="L104" s="250"/>
      <c r="M104" s="250"/>
      <c r="N104" s="251"/>
    </row>
    <row r="105" spans="1:15" x14ac:dyDescent="0.45">
      <c r="L105" s="252">
        <f>L103/N103*100</f>
        <v>46.218910605198381</v>
      </c>
      <c r="M105" s="252">
        <f>M103/N103*100</f>
        <v>53.781089394801626</v>
      </c>
      <c r="N105" s="250"/>
    </row>
    <row r="107" spans="1:15" x14ac:dyDescent="0.45">
      <c r="K107" s="253" t="s">
        <v>885</v>
      </c>
      <c r="L107" s="322">
        <v>341767800</v>
      </c>
      <c r="M107" s="322"/>
      <c r="O107" s="254">
        <f>91489000+1500000</f>
        <v>92989000</v>
      </c>
    </row>
    <row r="108" spans="1:15" x14ac:dyDescent="0.45">
      <c r="K108" s="253" t="s">
        <v>886</v>
      </c>
      <c r="L108" s="322">
        <v>313025400</v>
      </c>
      <c r="M108" s="322"/>
    </row>
    <row r="109" spans="1:15" x14ac:dyDescent="0.45">
      <c r="K109" s="253" t="s">
        <v>887</v>
      </c>
      <c r="L109" s="322">
        <v>39775400</v>
      </c>
      <c r="M109" s="322"/>
    </row>
    <row r="110" spans="1:15" x14ac:dyDescent="0.45">
      <c r="K110" s="253" t="s">
        <v>888</v>
      </c>
      <c r="L110" s="322"/>
      <c r="M110" s="322"/>
    </row>
    <row r="111" spans="1:15" x14ac:dyDescent="0.45">
      <c r="K111" s="253" t="s">
        <v>889</v>
      </c>
      <c r="L111" s="322">
        <f>32353500+1500000</f>
        <v>33853500</v>
      </c>
      <c r="M111" s="322"/>
    </row>
    <row r="112" spans="1:15" x14ac:dyDescent="0.45">
      <c r="K112" s="253" t="s">
        <v>890</v>
      </c>
      <c r="L112" s="322">
        <f>108955800-1500000</f>
        <v>107455800</v>
      </c>
      <c r="M112" s="322"/>
    </row>
    <row r="113" spans="11:13" x14ac:dyDescent="0.45">
      <c r="K113" s="253" t="s">
        <v>891</v>
      </c>
      <c r="L113" s="322">
        <v>12132500</v>
      </c>
      <c r="M113" s="322"/>
    </row>
    <row r="114" spans="11:13" x14ac:dyDescent="0.45">
      <c r="L114" s="322">
        <f>SUM(L107:M113)</f>
        <v>848010400</v>
      </c>
      <c r="M114" s="322"/>
    </row>
  </sheetData>
  <mergeCells count="29">
    <mergeCell ref="L114:M114"/>
    <mergeCell ref="L108:M108"/>
    <mergeCell ref="L109:M109"/>
    <mergeCell ref="L110:M110"/>
    <mergeCell ref="L111:M111"/>
    <mergeCell ref="L112:M112"/>
    <mergeCell ref="L113:M113"/>
    <mergeCell ref="L107:M107"/>
    <mergeCell ref="A7:A9"/>
    <mergeCell ref="B7:G7"/>
    <mergeCell ref="I7:K7"/>
    <mergeCell ref="L7:N7"/>
    <mergeCell ref="J8:K9"/>
    <mergeCell ref="L8:L9"/>
    <mergeCell ref="M8:M9"/>
    <mergeCell ref="N8:N9"/>
    <mergeCell ref="J103:K103"/>
    <mergeCell ref="O7:O9"/>
    <mergeCell ref="B8:B9"/>
    <mergeCell ref="C8:C9"/>
    <mergeCell ref="E8:E9"/>
    <mergeCell ref="F8:G8"/>
    <mergeCell ref="I8:I9"/>
    <mergeCell ref="N6:O6"/>
    <mergeCell ref="A1:O1"/>
    <mergeCell ref="A3:G3"/>
    <mergeCell ref="I3:O3"/>
    <mergeCell ref="A4:O4"/>
    <mergeCell ref="A5:O5"/>
  </mergeCells>
  <printOptions horizontalCentered="1"/>
  <pageMargins left="0.19685039370078741" right="0.11811023622047245" top="0.82677165354330717" bottom="0.74803149606299213" header="0.39370078740157483" footer="0.19685039370078741"/>
  <pageSetup paperSize="8" scale="86" firstPageNumber="35" fitToWidth="5" fitToHeight="5" orientation="landscape" r:id="rId1"/>
  <headerFooter alignWithMargins="0">
    <oddFooter>หน้าที่ &amp;P</oddFooter>
  </headerFooter>
  <rowBreaks count="2" manualBreakCount="2">
    <brk id="41" max="14" man="1"/>
    <brk id="8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6</vt:i4>
      </vt:variant>
    </vt:vector>
  </HeadingPairs>
  <TitlesOfParts>
    <vt:vector size="11" baseType="lpstr">
      <vt:lpstr>เชื่อมโยง</vt:lpstr>
      <vt:lpstr>คำอธิบาย</vt:lpstr>
      <vt:lpstr>ตัวอย่าง</vt:lpstr>
      <vt:lpstr>สรุปงบ</vt:lpstr>
      <vt:lpstr>แผน_งบยุทธศาสตร์61</vt:lpstr>
      <vt:lpstr>แผน_งบยุทธศาสตร์61!Print_Area</vt:lpstr>
      <vt:lpstr>สรุปงบ!Print_Area</vt:lpstr>
      <vt:lpstr>เชื่อมโยง!Print_Titles</vt:lpstr>
      <vt:lpstr>ตัวอย่าง!Print_Titles</vt:lpstr>
      <vt:lpstr>แผน_งบยุทธศาสตร์61!Print_Titles</vt:lpstr>
      <vt:lpstr>สรุปงบ!Print_Titles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2017-09-20T04:07:36Z</dcterms:modified>
</cp:coreProperties>
</file>